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<sst xmlns="http://schemas.openxmlformats.org/spreadsheetml/2006/main" count="214" uniqueCount="115">
  <si>
    <t>2023年8月项目内部招标实施情况汇总表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</si>
  <si>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</si>
  <si>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</si>
  <si>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</si>
  <si>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</si>
  <si>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</si>
  <si>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</si>
  <si>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</si>
  <si>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</si>
  <si>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</si>
  <si>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</si>
  <si>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</si>
  <si>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</si>
  <si>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</si>
  <si>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</si>
  <si>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</si>
  <si>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</si>
  <si>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西江建管公司</t>
  </si>
  <si>
    <t>梅溪水库大坝加固工程设计</t>
  </si>
  <si>
    <t>本次招标内容为本工程的设计服务。具体包括工程初步设计(含概算)、施工图设计、勘察要求、设备技术要求等，具体要求详见设计任务书（附件5）。本工程主要建设内容包括大坝加固、主坝输水涵管加固、库区边坡浆砌石防护、大坝观测设施改建、新建码头等。总投资约1535.97万元。</t>
  </si>
  <si>
    <t>工程服务</t>
  </si>
  <si>
    <t>上海市城市建设设计研究总院（集团）有限公司</t>
  </si>
  <si>
    <t>工程设计综合资质甲级</t>
  </si>
  <si>
    <t>梅溪水库大坝加固工程监理</t>
  </si>
  <si>
    <t>本次招标内容为本工程施工的全过程监理服务。具体服务范围包括:1、勘察设计阶段(包括勘察方案审核、察旁站和验收等)、施工准备阶段(包括协助招标人办理工程报建等有关事项)、施工阶段(含水土保持监理任务，待工程完工后，须提供水土保持工程监理报告)、保修阶段等。2、中标单位需单独委托检测单位对涉及工程结构安全的主要原材料、中间产品、工序与工程实物质量进行平行检测。费用在报价中综合考虑，招标人不另支付。</t>
  </si>
  <si>
    <t>广东科睿信工程咨询有限公司</t>
  </si>
  <si>
    <t>水利工程施工监理甲级资质</t>
  </si>
  <si>
    <t>水郡二路-双湖路新建供水管道工程勘察</t>
  </si>
  <si>
    <t>本次招标内容为本工程的勘察服务。水郡二路-双湖路新建供水管道工程勘察包括初步勘察、详细勘察，包含岩土工程勘察、岩土工程物探、工程测量，包含勘察外业作业和室内技术试验作业等工作内容。具体实施内容以建设单位和设计单位提供的勘察要求为准，勘察内容需满足初步设计、施工图设计的要求。本工程建设的内容包括：工程起点为珠峰大道与水郡二路交汇处，穿过珠峰大道后沿水郡二路敷设DN1600管，管道总长约2099m（其中穿越珠峰大道和水郡三路采用顶管施工，长约242m），穿越黄杨河采用顶管施工，长约800m，沿双湖路敷设DN1600管，管道总长约175m。</t>
  </si>
  <si>
    <t>陕西工程勘察研究院有限公司</t>
  </si>
  <si>
    <t>工程勘察综合甲级资质</t>
  </si>
  <si>
    <t>水郡二路-双湖路新建供水管道工程造价咨询</t>
  </si>
  <si>
    <t>中标人负责工程概算审核，工程预算编制，定额工期计算，负责施工阶段造价咨询服务(包括钢筋及预埋件计算，二次深化设计、施工阶段发生的设计变更、洽商、签证等工程预算编制或审核、新增工程预算编制、材料调差计算、工程竣工结算初审、勘察结算等部分二类费用审核等)。</t>
  </si>
  <si>
    <t>深圳市广诚工程顾问有限公司</t>
  </si>
  <si>
    <t>/</t>
  </si>
  <si>
    <t>竹洲头泵站二期扩建及其配套管线工程建设项目符合生态保护红线内允许有限人为活动的说明报告</t>
  </si>
  <si>
    <t>本项目选址属于必须且无法避让、符合县级以上国土空间规划的线性基础设施、通讯和防洪、供水设施建设和船舶航行、航道疏浚清淤等活动;已有的合法水利、交通运输等设施运行维护改造。根据《自然资源部 生态环境部 国家林业和草原局关于加强生态保护红线管理的通知(试行)》要求本项目需编制《竹洲头泵站二期扩建及其配套管线工程建设项目符合生态保护红线内允许有限人为活动的说明报告》并取得广东省人民政府出具符合生态保护红线内允许有限人为活动的认定意见。所编制的技术报告符合国家现行法律法规、技术导则和标准，达到审批可依据或采信的技术要求。</t>
  </si>
  <si>
    <t>广东澜海环境科学技术有限公司</t>
  </si>
  <si>
    <t>管网公司</t>
  </si>
  <si>
    <t>金湾区城镇污水提质增效项目—排水管网连通工程监理服务</t>
  </si>
  <si>
    <t>具体服务范围包括但不限于勘察设计阶段（如协助业主内部审查审图工作）、施工准备阶段、施工阶段、竣工验收阶段和工程保修阶段等</t>
  </si>
  <si>
    <t>广东华晨项目管理咨询有限公司</t>
  </si>
  <si>
    <t>市政甲级资质</t>
  </si>
  <si>
    <t>2023年8月项目议标实施情况汇总表</t>
  </si>
  <si>
    <t>集团批复金额（元）</t>
  </si>
  <si>
    <t>议标单位</t>
  </si>
  <si>
    <t>议标合同金额（元）</t>
  </si>
  <si>
    <t>议标单位资质</t>
  </si>
  <si>
    <t>议标下浮率</t>
  </si>
  <si>
    <t>梅溪水库大坝加固工程水土保持方案编制</t>
  </si>
  <si>
    <t>本次招标内容包括但不限于：编制梅溪水库大坝加固工程水土保持方案表，组织方案专家评审，完成方案报批并取得批复成果。</t>
  </si>
  <si>
    <t xml:space="preserve">广东华博士环保科技有限公司 </t>
  </si>
  <si>
    <t>黄杨泵站扩建及泵站至乾务水库原水管道工程-黄杨泵站二期扩建工程可行性研究报告</t>
  </si>
  <si>
    <t>本次招标内容包括但不限于：在相关勘察、调研及评价的基础上，论证黄杨泵站扩建及泵站至乾务水库原水管道工程-黄杨泵站二期扩建工程建设的必要性、可行性，对比不同方案下该项目建设规模及方案设计、投资估算和进度安排等。乙方编制的成果应满足相关政府部门审批要求，保证通过相关政府部门组织的审批并获批复，获得相关政府部门审批文件。</t>
  </si>
  <si>
    <t>中国市政工程中南设计研究总院有限公司</t>
  </si>
  <si>
    <t>黄杨泵站扩建及泵站至乾务水库原水管道工程-黄杨泵站二期扩建工程社会稳定风险【分析】</t>
  </si>
  <si>
    <t>本次招标内容包括但不限于：结合现场实际情况和相关技术规范，对本工程社会稳定风险进行专项分析。工作内容包括但不限于社会稳定风险分析、公众调查、编制报告、专家评审、完成相关部门审批手续等。</t>
  </si>
  <si>
    <t>珠海市天磊工程咨询有限公司</t>
  </si>
  <si>
    <t>黄杨泵站扩建及泵站至乾务水库原水管道工程-黄杨泵站二期扩建工程社会稳定风险【评估】</t>
  </si>
  <si>
    <t>本次招标内容包括但不限于：结合《社会稳定风险分析报告》和相关技术规范按时提交评估成果文件并取得相关政府部门的批复。工作内容包括但不限于社会稳定风险评估、编制报告、专家评审、完成相关政府部门审批手续等。</t>
  </si>
  <si>
    <t>广东国仕工程咨询有限公司</t>
  </si>
  <si>
    <t>水郡二路-双湖路新建供水管道工程社会稳定风险【分析】</t>
  </si>
  <si>
    <t>水郡二路-双湖路新建供水管道工程社会稳定风险【评估】</t>
  </si>
  <si>
    <t>梅溪水厂出厂管工程110KV和220KV高压电缆非开挖物探（陀螺仪探测）</t>
  </si>
  <si>
    <t>本次招标内容包括但不限于：1.乙方根据甲方及设计图纸、国家、广东省及珠海市现行的法律法规、相关技术规范等要求，按要求的期限内完成完成梅溪水厂出厂管工程110KV和220KV高压电缆非开挖物探（陀螺仪探测）工作。其中，探测工程量、探测频率、布点要求和探测精度等详细工作内容请详见附件1、2、4。
2.探测工程量及要求按经甲方、监理单位认可的探测方案对进行探测，最终工程量以现场探测需要为准。
3. 乙方以实际探测频率实时报告及时准确地向甲方汇报探测结果，如发现异常情况，乙方须立即向甲方及监理单位报告，工程结束后提交总探测报告。</t>
  </si>
  <si>
    <t>广州铭子通科技有限公司</t>
  </si>
  <si>
    <t>珠海市新青水质净化厂提标改造工程复合基平板载荷试验，高压旋喷桩抽芯检测</t>
  </si>
  <si>
    <t>珠海市新青水质净化厂提标改造工程复合地基平板载荷试验、高压旋喷桩抽芯检。</t>
  </si>
  <si>
    <t>广东省建设工程质量安全检测总站有限公司</t>
  </si>
  <si>
    <t>珠海市新青水质净化厂提标改造工程通信设计、建设及验收</t>
  </si>
  <si>
    <t>本项目工作内容包括但不限于按《关于进一步明确珠海市建筑项目5G基站和通信配套设施建设设计审查相关工作的通知》和现行有关规定完成通信设计、建设及验收工作，并配合建设单位完成相关政府部门审批的工作等。</t>
  </si>
  <si>
    <t>广东一诺智能科技有限公司</t>
  </si>
  <si>
    <t>珠海生态环保产业园污泥处置中心一期工程施工图审查</t>
  </si>
  <si>
    <t>审查本工程勘察报告及审查本工程建筑、节能、结构、给排水、电气、岩土、等专业的施工图。</t>
  </si>
  <si>
    <t>珠海正青建筑勘察设计咨询有限公司</t>
  </si>
  <si>
    <t>海宜公司</t>
  </si>
  <si>
    <t>珠海市医疗废物处置中心项目通信工程设计、建设合同</t>
  </si>
  <si>
    <t>珠海市医疗废物处置中心项目通信工程设计、施工专项服务等</t>
  </si>
  <si>
    <t>工程施工、工程服务</t>
  </si>
  <si>
    <t>珠海市置顺科技有限公司</t>
  </si>
  <si>
    <t>电子与智能化工程专业承包贰级</t>
  </si>
  <si>
    <t>因初步设计单位遗漏该事项，施工图设计单位亦未进行专项施工图设计，由两家设计单位各承担全部费用的50%，本次询价不设上限价。</t>
  </si>
  <si>
    <t xml:space="preserve">心华路DN300污水管非开挖修复 </t>
  </si>
  <si>
    <t>污水管道修复</t>
  </si>
  <si>
    <t>工程施工</t>
  </si>
  <si>
    <t xml:space="preserve">安越环境科技股份有限公司 </t>
  </si>
  <si>
    <t>市政公用工程施工总承包贰级</t>
  </si>
  <si>
    <t>三灶机场西DN1200污水管应急抢修工程</t>
  </si>
  <si>
    <t>污水管应急抢修</t>
  </si>
  <si>
    <t>深圳市金润建设工程有限公司</t>
  </si>
  <si>
    <t>市政公用工程施工总承包壹级</t>
  </si>
  <si>
    <t>电厂北路DN800水浸点改造工程</t>
  </si>
  <si>
    <t>管道铺设</t>
  </si>
  <si>
    <t>深圳市建宏达建设实业有限公司</t>
  </si>
  <si>
    <t xml:space="preserve"> 新伟东街水浸点整治工程  </t>
  </si>
  <si>
    <t>浸点整治</t>
  </si>
  <si>
    <t xml:space="preserve">平沙连湾泵站污水压力管维修工程 </t>
  </si>
  <si>
    <t>压力管维修</t>
  </si>
  <si>
    <t xml:space="preserve">濂泉路新建DN400污水管工程 </t>
  </si>
  <si>
    <t>管道连接</t>
  </si>
  <si>
    <t xml:space="preserve">中盛路交石角路西十字路口管道连接工程 </t>
  </si>
  <si>
    <t>环岛西路交长隆大道洗车槽及混凝土路面破除</t>
  </si>
  <si>
    <t>混凝土路面破除</t>
  </si>
  <si>
    <t>珠海市昌盛市政工程有限公司</t>
  </si>
  <si>
    <t>金峰西路元朗食品厂门口污水井室修复</t>
  </si>
  <si>
    <t>上冲泵站新建沉泥池</t>
  </si>
  <si>
    <t>泵站维修</t>
  </si>
  <si>
    <t>高新供排水保障基地环境整治工程(2023)</t>
  </si>
  <si>
    <t>基地改造</t>
  </si>
  <si>
    <t>建筑工程施工总承包壹级</t>
  </si>
  <si>
    <t>机场北路雨水排口截污工程</t>
  </si>
  <si>
    <t>雨水排口截污</t>
  </si>
  <si>
    <t>管网第一分公司泵站、车通改造翻新（2023）项目</t>
  </si>
  <si>
    <t>泵站、车通改造翻新</t>
  </si>
  <si>
    <t xml:space="preserve"> 
 珠海市昌盛市政工程有限公司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</si>
</sst>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7">
    <font>
      <sz val="12"/>
      <name val="宋体"/>
      <family val="0"/>
    </font>
    <font>
      <sz val="11"/>
      <name val="宋体"/>
      <family val="0"/>
    </font>
    <font>
      <sz val="12"/>
      <name val="仿宋"/>
      <family val="3"/>
    </font>
    <font>
      <b/>
      <sz val="18"/>
      <name val="仿宋"/>
      <family val="3"/>
    </font>
    <font>
      <sz val="12"/>
      <color indexed="8"/>
      <name val="仿宋"/>
      <family val="3"/>
    </font>
    <font>
      <b/>
      <sz val="11"/>
      <color indexed="9"/>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indexed="8"/>
      <name val="宋体"/>
      <family val="0"/>
    </font>
    <font>
      <sz val="11"/>
      <color indexed="9"/>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6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right" vertical="center" wrapText="1"/>
    </xf>
    <xf numFmtId="10" fontId="0" fillId="0" borderId="0" xfId="0" applyNumberFormat="1" applyAlignment="1">
      <alignment horizontal="right" vertical="center" wrapText="1"/>
    </xf>
    <xf numFmtId="0" fontId="2" fillId="0" borderId="0" xfId="0" applyFont="1" applyAlignment="1">
      <alignment horizontal="center"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177"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63" applyFont="1" applyBorder="1" applyAlignment="1">
      <alignment horizontal="center" vertical="center"/>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176" fontId="2" fillId="0" borderId="9" xfId="63" applyNumberFormat="1" applyFont="1" applyFill="1" applyBorder="1" applyAlignment="1">
      <alignment horizontal="center" vertical="center"/>
      <protection/>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7" fontId="3" fillId="0" borderId="9" xfId="0" applyNumberFormat="1" applyFont="1" applyBorder="1" applyAlignment="1">
      <alignment horizontal="right" vertical="center"/>
    </xf>
    <xf numFmtId="10" fontId="3" fillId="0" borderId="9" xfId="0" applyNumberFormat="1" applyFont="1" applyBorder="1" applyAlignment="1">
      <alignment horizontal="righ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2" fillId="0" borderId="9" xfId="0" applyNumberFormat="1" applyFont="1" applyBorder="1" applyAlignment="1">
      <alignment horizontal="right" vertical="center" wrapText="1"/>
    </xf>
    <xf numFmtId="0" fontId="2" fillId="0" borderId="9" xfId="0" applyNumberFormat="1" applyFont="1" applyFill="1" applyBorder="1" applyAlignment="1" applyProtection="1">
      <alignment horizontal="center" vertical="center" wrapText="1"/>
      <protection locked="0"/>
    </xf>
    <xf numFmtId="10" fontId="2" fillId="0" borderId="9" xfId="25" applyNumberFormat="1" applyFont="1" applyFill="1" applyBorder="1" applyAlignment="1" applyProtection="1">
      <alignment horizontal="right" vertical="center" wrapText="1"/>
      <protection locked="0"/>
    </xf>
    <xf numFmtId="177" fontId="2" fillId="0" borderId="9" xfId="0" applyNumberFormat="1" applyFont="1" applyBorder="1" applyAlignment="1">
      <alignment horizontal="right" vertical="center" wrapText="1"/>
    </xf>
    <xf numFmtId="0" fontId="2"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4" fontId="45" fillId="0" borderId="9" xfId="0" applyNumberFormat="1" applyFont="1" applyFill="1" applyBorder="1" applyAlignment="1">
      <alignment horizontal="right" vertical="center" wrapText="1"/>
    </xf>
    <xf numFmtId="177" fontId="2" fillId="0" borderId="9" xfId="0" applyNumberFormat="1" applyFont="1" applyFill="1" applyBorder="1" applyAlignment="1">
      <alignment horizontal="right" vertical="center" wrapText="1"/>
    </xf>
    <xf numFmtId="10" fontId="2" fillId="0" borderId="9" xfId="25" applyNumberFormat="1" applyFont="1" applyFill="1" applyBorder="1" applyAlignment="1" applyProtection="1">
      <alignment horizontal="right" vertical="center" wrapText="1"/>
      <protection locked="0"/>
    </xf>
    <xf numFmtId="1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76" fontId="2" fillId="0" borderId="0" xfId="0" applyNumberFormat="1" applyFont="1" applyAlignment="1">
      <alignment horizontal="center" vertical="center" wrapText="1"/>
    </xf>
    <xf numFmtId="0" fontId="3" fillId="0" borderId="9" xfId="0" applyFont="1" applyBorder="1" applyAlignment="1">
      <alignment horizontal="right" vertical="center"/>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177" fontId="2" fillId="0" borderId="9" xfId="0" applyNumberFormat="1" applyFont="1" applyBorder="1" applyAlignment="1">
      <alignment horizontal="right" vertical="center"/>
    </xf>
    <xf numFmtId="177" fontId="2" fillId="0" borderId="9" xfId="0" applyNumberFormat="1" applyFont="1" applyBorder="1" applyAlignment="1">
      <alignment horizontal="right" vertical="center" wrapText="1"/>
    </xf>
    <xf numFmtId="177" fontId="2" fillId="0" borderId="0" xfId="0" applyNumberFormat="1" applyFont="1" applyAlignment="1">
      <alignment horizontal="right" vertical="center" wrapText="1"/>
    </xf>
    <xf numFmtId="10" fontId="2" fillId="0" borderId="0" xfId="0" applyNumberFormat="1" applyFont="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2" customWidth="1"/>
    <col min="2" max="2" width="26.50390625" style="2" customWidth="1"/>
    <col min="3" max="3" width="5.25390625" style="2" customWidth="1"/>
    <col min="4" max="4" width="26.625" style="3" customWidth="1"/>
    <col min="5" max="5" width="36.625" style="4" customWidth="1"/>
    <col min="6" max="6" width="16.875" style="3" customWidth="1"/>
    <col min="7" max="8" width="12.50390625" style="5" customWidth="1"/>
    <col min="9" max="9" width="14.25390625" style="5" customWidth="1"/>
    <col min="10" max="11" width="14.875" style="6" customWidth="1"/>
    <col min="12" max="12" width="13.25390625" style="3" customWidth="1"/>
    <col min="13" max="13" width="17.625" style="6" customWidth="1"/>
    <col min="14" max="14" width="14.25390625" style="3" customWidth="1"/>
    <col min="15" max="15" width="9.00390625" style="7" customWidth="1"/>
    <col min="16" max="16" width="13.375" style="8" customWidth="1"/>
    <col min="17" max="17" width="12.625" style="9" bestFit="1" customWidth="1"/>
    <col min="18" max="19" width="11.50390625" style="0" bestFit="1" customWidth="1"/>
    <col min="20" max="20" width="12.625" style="0" bestFit="1" customWidth="1"/>
  </cols>
  <sheetData>
    <row r="1" spans="1:16" ht="45" customHeight="1">
      <c r="A1" s="10" t="s">
        <v>0</v>
      </c>
      <c r="B1" s="11"/>
      <c r="C1" s="11"/>
      <c r="D1" s="11"/>
      <c r="E1" s="12"/>
      <c r="F1" s="11"/>
      <c r="G1" s="13"/>
      <c r="H1" s="13"/>
      <c r="I1" s="13"/>
      <c r="J1" s="33"/>
      <c r="K1" s="33"/>
      <c r="L1" s="11"/>
      <c r="M1" s="33"/>
      <c r="N1" s="11"/>
      <c r="O1" s="60"/>
      <c r="P1" s="11"/>
    </row>
    <row r="2" spans="1:17" s="1" customFormat="1" ht="45" customHeight="1">
      <c r="A2" s="14" t="s">
        <v>1</v>
      </c>
      <c r="B2" s="14" t="s">
        <v>2</v>
      </c>
      <c r="C2" s="14" t="s">
        <v>3</v>
      </c>
      <c r="D2" s="14" t="s">
        <v>4</v>
      </c>
      <c r="E2" s="15" t="s">
        <v>5</v>
      </c>
      <c r="F2" s="16" t="s">
        <v>6</v>
      </c>
      <c r="G2" s="17" t="s">
        <v>7</v>
      </c>
      <c r="H2" s="17" t="s">
        <v>8</v>
      </c>
      <c r="I2" s="17" t="s">
        <v>9</v>
      </c>
      <c r="J2" s="36" t="s">
        <v>10</v>
      </c>
      <c r="K2" s="37" t="s">
        <v>11</v>
      </c>
      <c r="L2" s="14" t="s">
        <v>12</v>
      </c>
      <c r="M2" s="37" t="s">
        <v>13</v>
      </c>
      <c r="N2" s="14" t="s">
        <v>14</v>
      </c>
      <c r="O2" s="14" t="s">
        <v>15</v>
      </c>
      <c r="P2" s="14" t="s">
        <v>16</v>
      </c>
      <c r="Q2" s="39"/>
    </row>
    <row r="3" spans="1:17" s="1" customFormat="1" ht="136.5" customHeight="1">
      <c r="A3" s="14">
        <v>1</v>
      </c>
      <c r="B3" s="14" t="s">
        <v>17</v>
      </c>
      <c r="C3" s="14">
        <v>1</v>
      </c>
      <c r="D3" s="14" t="s">
        <v>18</v>
      </c>
      <c r="E3" s="52" t="s">
        <v>19</v>
      </c>
      <c r="F3" s="53" t="s">
        <v>20</v>
      </c>
      <c r="G3" s="54">
        <v>45113</v>
      </c>
      <c r="H3" s="54">
        <v>45120</v>
      </c>
      <c r="I3" s="54">
        <v>45142</v>
      </c>
      <c r="J3" s="61">
        <v>531494</v>
      </c>
      <c r="K3" s="61">
        <v>531494</v>
      </c>
      <c r="L3" s="14" t="s">
        <v>21</v>
      </c>
      <c r="M3" s="61">
        <f>K3*65.85%</f>
        <v>349988.799</v>
      </c>
      <c r="N3" s="14" t="s">
        <v>22</v>
      </c>
      <c r="O3" s="62">
        <f aca="true" t="shared" si="0" ref="O3:O7">1-M3/K3</f>
        <v>0.3415</v>
      </c>
      <c r="P3" s="63"/>
      <c r="Q3" s="39"/>
    </row>
    <row r="4" spans="1:17" s="1" customFormat="1" ht="156.75">
      <c r="A4" s="14"/>
      <c r="B4" s="14"/>
      <c r="C4" s="14">
        <v>2</v>
      </c>
      <c r="D4" s="14" t="s">
        <v>23</v>
      </c>
      <c r="E4" s="52" t="s">
        <v>24</v>
      </c>
      <c r="F4" s="53" t="s">
        <v>20</v>
      </c>
      <c r="G4" s="54">
        <v>45123</v>
      </c>
      <c r="H4" s="54">
        <v>45131</v>
      </c>
      <c r="I4" s="54">
        <v>45147</v>
      </c>
      <c r="J4" s="61">
        <v>348381</v>
      </c>
      <c r="K4" s="61">
        <v>348381</v>
      </c>
      <c r="L4" s="14" t="s">
        <v>25</v>
      </c>
      <c r="M4" s="61">
        <v>271772.02</v>
      </c>
      <c r="N4" s="64" t="s">
        <v>26</v>
      </c>
      <c r="O4" s="62">
        <f t="shared" si="0"/>
        <v>0.2198999945462008</v>
      </c>
      <c r="P4" s="14"/>
      <c r="Q4" s="39"/>
    </row>
    <row r="5" spans="1:17" s="1" customFormat="1" ht="213.75">
      <c r="A5" s="14"/>
      <c r="B5" s="14"/>
      <c r="C5" s="14">
        <v>3</v>
      </c>
      <c r="D5" s="14" t="s">
        <v>27</v>
      </c>
      <c r="E5" s="52" t="s">
        <v>28</v>
      </c>
      <c r="F5" s="53" t="s">
        <v>20</v>
      </c>
      <c r="G5" s="54">
        <v>45133</v>
      </c>
      <c r="H5" s="54">
        <v>45141</v>
      </c>
      <c r="I5" s="54">
        <v>45156</v>
      </c>
      <c r="J5" s="61">
        <v>986486.6</v>
      </c>
      <c r="K5" s="61">
        <v>986486.6</v>
      </c>
      <c r="L5" s="14" t="s">
        <v>29</v>
      </c>
      <c r="M5" s="61">
        <v>611621.69</v>
      </c>
      <c r="N5" s="64" t="s">
        <v>30</v>
      </c>
      <c r="O5" s="62">
        <f t="shared" si="0"/>
        <v>0.38000000202739703</v>
      </c>
      <c r="P5" s="14"/>
      <c r="Q5" s="39"/>
    </row>
    <row r="6" spans="1:17" s="1" customFormat="1" ht="114">
      <c r="A6" s="14"/>
      <c r="B6" s="14"/>
      <c r="C6" s="14">
        <v>4</v>
      </c>
      <c r="D6" s="14" t="s">
        <v>31</v>
      </c>
      <c r="E6" s="52" t="s">
        <v>32</v>
      </c>
      <c r="F6" s="53" t="s">
        <v>20</v>
      </c>
      <c r="G6" s="54">
        <v>45119</v>
      </c>
      <c r="H6" s="54">
        <v>45127</v>
      </c>
      <c r="I6" s="54">
        <v>45140</v>
      </c>
      <c r="J6" s="61">
        <v>465703.54</v>
      </c>
      <c r="K6" s="61">
        <v>465703.54</v>
      </c>
      <c r="L6" s="14" t="s">
        <v>33</v>
      </c>
      <c r="M6" s="61">
        <f>K6*70%</f>
        <v>325992.47799999994</v>
      </c>
      <c r="N6" s="14" t="s">
        <v>34</v>
      </c>
      <c r="O6" s="62">
        <f t="shared" si="0"/>
        <v>0.30000000000000004</v>
      </c>
      <c r="P6" s="14"/>
      <c r="Q6" s="39"/>
    </row>
    <row r="7" spans="1:17" s="1" customFormat="1" ht="213.75">
      <c r="A7" s="14"/>
      <c r="B7" s="14"/>
      <c r="C7" s="14">
        <v>5</v>
      </c>
      <c r="D7" s="14" t="s">
        <v>35</v>
      </c>
      <c r="E7" s="52" t="s">
        <v>36</v>
      </c>
      <c r="F7" s="53" t="s">
        <v>20</v>
      </c>
      <c r="G7" s="54">
        <v>45128</v>
      </c>
      <c r="H7" s="54">
        <v>45134</v>
      </c>
      <c r="I7" s="54">
        <v>45153</v>
      </c>
      <c r="J7" s="61">
        <v>240000</v>
      </c>
      <c r="K7" s="61">
        <v>240000</v>
      </c>
      <c r="L7" s="14" t="s">
        <v>37</v>
      </c>
      <c r="M7" s="61">
        <v>180000</v>
      </c>
      <c r="N7" s="14" t="s">
        <v>34</v>
      </c>
      <c r="O7" s="62">
        <f t="shared" si="0"/>
        <v>0.25</v>
      </c>
      <c r="P7" s="14"/>
      <c r="Q7" s="39"/>
    </row>
    <row r="8" spans="1:17" s="1" customFormat="1" ht="57">
      <c r="A8" s="14">
        <v>2</v>
      </c>
      <c r="B8" s="14" t="s">
        <v>38</v>
      </c>
      <c r="C8" s="14">
        <v>1</v>
      </c>
      <c r="D8" s="24" t="s">
        <v>39</v>
      </c>
      <c r="E8" s="28" t="s">
        <v>40</v>
      </c>
      <c r="F8" s="24" t="s">
        <v>20</v>
      </c>
      <c r="G8" s="55">
        <v>45093</v>
      </c>
      <c r="H8" s="55">
        <v>45098</v>
      </c>
      <c r="I8" s="55">
        <v>45153</v>
      </c>
      <c r="J8" s="65">
        <v>867125</v>
      </c>
      <c r="K8" s="66">
        <v>867125</v>
      </c>
      <c r="L8" s="14" t="s">
        <v>41</v>
      </c>
      <c r="M8" s="65">
        <v>520275</v>
      </c>
      <c r="N8" s="14" t="s">
        <v>42</v>
      </c>
      <c r="O8" s="62">
        <f>(1-M8/K8)*100%</f>
        <v>0.4</v>
      </c>
      <c r="P8" s="14"/>
      <c r="Q8" s="39"/>
    </row>
    <row r="9" spans="1:17" s="1" customFormat="1" ht="14.25">
      <c r="A9" s="56"/>
      <c r="B9" s="56"/>
      <c r="C9" s="56"/>
      <c r="D9" s="57"/>
      <c r="E9" s="58"/>
      <c r="F9" s="57"/>
      <c r="G9" s="59"/>
      <c r="H9" s="59"/>
      <c r="I9" s="59"/>
      <c r="J9" s="67"/>
      <c r="K9" s="67"/>
      <c r="L9" s="57"/>
      <c r="M9" s="67"/>
      <c r="N9" s="57"/>
      <c r="O9" s="68"/>
      <c r="P9" s="57"/>
      <c r="Q9" s="39"/>
    </row>
    <row r="10" spans="1:17" s="1" customFormat="1" ht="14.25">
      <c r="A10" s="56"/>
      <c r="B10" s="56"/>
      <c r="C10" s="56"/>
      <c r="D10" s="57"/>
      <c r="E10" s="58"/>
      <c r="F10" s="57"/>
      <c r="G10" s="59"/>
      <c r="H10" s="59"/>
      <c r="I10" s="59"/>
      <c r="J10" s="67"/>
      <c r="K10" s="67"/>
      <c r="L10" s="57"/>
      <c r="M10" s="67"/>
      <c r="N10" s="57"/>
      <c r="O10" s="68"/>
      <c r="P10" s="57"/>
      <c r="Q10" s="39"/>
    </row>
    <row r="11" spans="1:17" s="1" customFormat="1" ht="14.25">
      <c r="A11" s="56"/>
      <c r="B11" s="56"/>
      <c r="C11" s="56"/>
      <c r="D11" s="57"/>
      <c r="E11" s="58"/>
      <c r="F11" s="57"/>
      <c r="G11" s="59"/>
      <c r="H11" s="59"/>
      <c r="I11" s="59"/>
      <c r="K11" s="67"/>
      <c r="L11" s="57"/>
      <c r="M11" s="67"/>
      <c r="N11" s="57"/>
      <c r="O11" s="68"/>
      <c r="P11" s="57"/>
      <c r="Q11" s="39"/>
    </row>
    <row r="12" spans="1:17" s="1" customFormat="1" ht="14.25">
      <c r="A12" s="56"/>
      <c r="B12" s="56"/>
      <c r="C12" s="56"/>
      <c r="D12" s="57"/>
      <c r="E12" s="58"/>
      <c r="F12" s="57"/>
      <c r="G12" s="59"/>
      <c r="H12" s="59"/>
      <c r="I12" s="59"/>
      <c r="J12" s="67"/>
      <c r="K12" s="67"/>
      <c r="L12" s="57"/>
      <c r="M12" s="67"/>
      <c r="N12" s="57"/>
      <c r="O12" s="68"/>
      <c r="P12" s="57"/>
      <c r="Q12" s="39"/>
    </row>
    <row r="13" spans="1:17" s="1" customFormat="1" ht="14.25">
      <c r="A13" s="56"/>
      <c r="B13" s="56"/>
      <c r="C13" s="56"/>
      <c r="D13" s="57"/>
      <c r="E13" s="58"/>
      <c r="F13" s="57"/>
      <c r="G13" s="59"/>
      <c r="H13" s="59"/>
      <c r="I13" s="59"/>
      <c r="J13" s="67"/>
      <c r="K13" s="67"/>
      <c r="L13" s="57"/>
      <c r="M13" s="67"/>
      <c r="N13" s="57"/>
      <c r="O13" s="68"/>
      <c r="P13" s="57"/>
      <c r="Q13" s="39"/>
    </row>
    <row r="14" spans="1:17" s="1" customFormat="1" ht="14.25">
      <c r="A14" s="56"/>
      <c r="B14" s="56"/>
      <c r="C14" s="56"/>
      <c r="D14" s="57"/>
      <c r="E14" s="58"/>
      <c r="F14" s="57"/>
      <c r="G14" s="59"/>
      <c r="H14" s="59"/>
      <c r="I14" s="59"/>
      <c r="J14" s="67"/>
      <c r="K14" s="67"/>
      <c r="L14" s="57"/>
      <c r="M14" s="67"/>
      <c r="N14" s="57"/>
      <c r="O14" s="68"/>
      <c r="P14" s="57"/>
      <c r="Q14" s="39"/>
    </row>
    <row r="15" spans="1:17" s="1" customFormat="1" ht="14.25">
      <c r="A15" s="56"/>
      <c r="B15" s="56"/>
      <c r="C15" s="56"/>
      <c r="D15" s="57"/>
      <c r="E15" s="58"/>
      <c r="F15" s="57"/>
      <c r="G15" s="59"/>
      <c r="H15" s="59"/>
      <c r="I15" s="59"/>
      <c r="J15" s="67"/>
      <c r="K15" s="67"/>
      <c r="L15" s="57"/>
      <c r="M15" s="67"/>
      <c r="N15" s="57"/>
      <c r="O15" s="68"/>
      <c r="P15" s="57"/>
      <c r="Q15" s="39"/>
    </row>
    <row r="16" spans="1:17" s="1" customFormat="1" ht="14.25">
      <c r="A16" s="56"/>
      <c r="B16" s="56"/>
      <c r="C16" s="56"/>
      <c r="D16" s="57"/>
      <c r="E16" s="58"/>
      <c r="F16" s="57"/>
      <c r="G16" s="59"/>
      <c r="H16" s="59"/>
      <c r="I16" s="59"/>
      <c r="J16" s="67"/>
      <c r="K16" s="67"/>
      <c r="L16" s="57"/>
      <c r="M16" s="67"/>
      <c r="N16" s="57"/>
      <c r="O16" s="68"/>
      <c r="P16" s="57"/>
      <c r="Q16" s="39"/>
    </row>
    <row r="17" spans="1:17" s="1" customFormat="1" ht="14.25">
      <c r="A17" s="56"/>
      <c r="B17" s="56"/>
      <c r="C17" s="56"/>
      <c r="D17" s="57"/>
      <c r="E17" s="58"/>
      <c r="F17" s="57"/>
      <c r="G17" s="59"/>
      <c r="H17" s="59"/>
      <c r="I17" s="59"/>
      <c r="J17" s="67"/>
      <c r="K17" s="67"/>
      <c r="L17" s="57"/>
      <c r="M17" s="67"/>
      <c r="N17" s="57"/>
      <c r="O17" s="68"/>
      <c r="P17" s="57"/>
      <c r="Q17" s="39"/>
    </row>
    <row r="18" spans="1:17" s="1" customFormat="1" ht="14.25">
      <c r="A18" s="56"/>
      <c r="B18" s="56"/>
      <c r="C18" s="56"/>
      <c r="D18" s="57"/>
      <c r="E18" s="58"/>
      <c r="F18" s="57"/>
      <c r="G18" s="59"/>
      <c r="H18" s="59"/>
      <c r="I18" s="59"/>
      <c r="J18" s="67"/>
      <c r="K18" s="67"/>
      <c r="L18" s="57"/>
      <c r="M18" s="67"/>
      <c r="N18" s="57"/>
      <c r="O18" s="68"/>
      <c r="P18" s="57"/>
      <c r="Q18" s="39"/>
    </row>
    <row r="19" spans="1:17" s="1" customFormat="1" ht="14.25">
      <c r="A19" s="56"/>
      <c r="B19" s="56"/>
      <c r="C19" s="56"/>
      <c r="D19" s="57"/>
      <c r="E19" s="58"/>
      <c r="F19" s="57"/>
      <c r="G19" s="59"/>
      <c r="H19" s="59"/>
      <c r="I19" s="59"/>
      <c r="J19" s="67"/>
      <c r="K19" s="67"/>
      <c r="L19" s="57"/>
      <c r="M19" s="67"/>
      <c r="N19" s="57"/>
      <c r="O19" s="68"/>
      <c r="P19" s="57"/>
      <c r="Q19" s="39"/>
    </row>
    <row r="20" spans="1:17" s="1" customFormat="1" ht="14.25">
      <c r="A20" s="56"/>
      <c r="B20" s="56"/>
      <c r="C20" s="56"/>
      <c r="D20" s="57"/>
      <c r="E20" s="58"/>
      <c r="F20" s="57"/>
      <c r="G20" s="59"/>
      <c r="H20" s="59"/>
      <c r="I20" s="59"/>
      <c r="J20" s="67"/>
      <c r="K20" s="67"/>
      <c r="L20" s="57"/>
      <c r="M20" s="67"/>
      <c r="N20" s="57"/>
      <c r="O20" s="68"/>
      <c r="P20" s="57"/>
      <c r="Q20" s="39"/>
    </row>
    <row r="21" spans="1:17" s="1" customFormat="1" ht="14.25">
      <c r="A21" s="56"/>
      <c r="B21" s="56"/>
      <c r="C21" s="56"/>
      <c r="D21" s="57"/>
      <c r="E21" s="58"/>
      <c r="F21" s="57"/>
      <c r="G21" s="59"/>
      <c r="H21" s="59"/>
      <c r="I21" s="59"/>
      <c r="J21" s="67"/>
      <c r="K21" s="67"/>
      <c r="L21" s="57"/>
      <c r="M21" s="67"/>
      <c r="N21" s="57"/>
      <c r="O21" s="68"/>
      <c r="P21" s="57"/>
      <c r="Q21" s="39"/>
    </row>
    <row r="22" spans="1:17" s="1" customFormat="1" ht="14.25">
      <c r="A22" s="56"/>
      <c r="B22" s="56"/>
      <c r="C22" s="56"/>
      <c r="D22" s="57"/>
      <c r="E22" s="58"/>
      <c r="F22" s="57"/>
      <c r="G22" s="59"/>
      <c r="H22" s="59"/>
      <c r="I22" s="59"/>
      <c r="J22" s="67"/>
      <c r="K22" s="67"/>
      <c r="L22" s="57"/>
      <c r="M22" s="67"/>
      <c r="N22" s="57"/>
      <c r="O22" s="68"/>
      <c r="P22" s="57"/>
      <c r="Q22" s="39"/>
    </row>
    <row r="23" spans="1:17" s="1" customFormat="1" ht="14.25">
      <c r="A23" s="56"/>
      <c r="B23" s="56"/>
      <c r="C23" s="56"/>
      <c r="D23" s="57"/>
      <c r="E23" s="58"/>
      <c r="F23" s="57"/>
      <c r="G23" s="59"/>
      <c r="H23" s="59"/>
      <c r="I23" s="59"/>
      <c r="J23" s="67"/>
      <c r="K23" s="67"/>
      <c r="L23" s="57"/>
      <c r="M23" s="67"/>
      <c r="N23" s="57"/>
      <c r="O23" s="68"/>
      <c r="P23" s="57"/>
      <c r="Q23" s="39"/>
    </row>
    <row r="24" spans="1:17" s="1" customFormat="1" ht="14.25">
      <c r="A24" s="56"/>
      <c r="B24" s="56"/>
      <c r="C24" s="56"/>
      <c r="D24" s="57"/>
      <c r="E24" s="58"/>
      <c r="F24" s="57"/>
      <c r="G24" s="59"/>
      <c r="H24" s="59"/>
      <c r="I24" s="59"/>
      <c r="J24" s="67"/>
      <c r="K24" s="67"/>
      <c r="L24" s="57"/>
      <c r="M24" s="67"/>
      <c r="N24" s="57"/>
      <c r="O24" s="68"/>
      <c r="P24" s="57"/>
      <c r="Q24" s="39"/>
    </row>
    <row r="25" spans="1:17" s="1" customFormat="1" ht="14.25">
      <c r="A25" s="56"/>
      <c r="B25" s="56"/>
      <c r="C25" s="56"/>
      <c r="D25" s="57"/>
      <c r="E25" s="58"/>
      <c r="F25" s="57"/>
      <c r="G25" s="59"/>
      <c r="H25" s="59"/>
      <c r="I25" s="59"/>
      <c r="J25" s="67"/>
      <c r="K25" s="67"/>
      <c r="L25" s="57"/>
      <c r="M25" s="67"/>
      <c r="N25" s="57"/>
      <c r="O25" s="68"/>
      <c r="P25" s="57"/>
      <c r="Q25" s="39"/>
    </row>
    <row r="26" spans="1:17" s="1" customFormat="1" ht="14.25">
      <c r="A26" s="56"/>
      <c r="B26" s="56"/>
      <c r="C26" s="56"/>
      <c r="D26" s="57"/>
      <c r="E26" s="58"/>
      <c r="F26" s="57"/>
      <c r="G26" s="59"/>
      <c r="H26" s="59"/>
      <c r="I26" s="59"/>
      <c r="J26" s="67"/>
      <c r="K26" s="67"/>
      <c r="L26" s="57"/>
      <c r="M26" s="67"/>
      <c r="N26" s="57"/>
      <c r="O26" s="68"/>
      <c r="P26" s="57"/>
      <c r="Q26" s="39"/>
    </row>
  </sheetData>
  <sheetProtection/>
  <mergeCells count="3">
    <mergeCell ref="A1:P1"/>
    <mergeCell ref="A3:A7"/>
    <mergeCell ref="B3:B7"/>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26"/>
  <sheetViews>
    <sheetView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2" customWidth="1"/>
    <col min="2" max="2" width="18.125" style="2" customWidth="1"/>
    <col min="3" max="3" width="5.25390625" style="2" customWidth="1"/>
    <col min="4" max="4" width="34.375" style="3" customWidth="1"/>
    <col min="5" max="5" width="51.375" style="4" customWidth="1"/>
    <col min="6" max="6" width="16.875" style="3" customWidth="1"/>
    <col min="7" max="7" width="14.875" style="5" customWidth="1"/>
    <col min="8" max="8" width="15.375" style="5" customWidth="1"/>
    <col min="9" max="9" width="17.625" style="6" customWidth="1"/>
    <col min="10" max="10" width="13.625" style="6" customWidth="1"/>
    <col min="11" max="11" width="20.125" style="3" customWidth="1"/>
    <col min="12" max="12" width="13.625" style="6" customWidth="1"/>
    <col min="13" max="13" width="29.875" style="3" customWidth="1"/>
    <col min="14" max="14" width="11.375" style="7" customWidth="1"/>
    <col min="15" max="15" width="37.125" style="8" customWidth="1"/>
    <col min="16" max="16" width="12.625" style="9" bestFit="1" customWidth="1"/>
    <col min="17" max="18" width="10.375" style="0" bestFit="1" customWidth="1"/>
    <col min="19" max="19" width="12.625" style="0" bestFit="1" customWidth="1"/>
  </cols>
  <sheetData>
    <row r="1" spans="1:15" ht="51" customHeight="1">
      <c r="A1" s="10" t="s">
        <v>43</v>
      </c>
      <c r="B1" s="11"/>
      <c r="C1" s="11"/>
      <c r="D1" s="11"/>
      <c r="E1" s="12"/>
      <c r="F1" s="11"/>
      <c r="G1" s="13"/>
      <c r="H1" s="13"/>
      <c r="I1" s="33"/>
      <c r="J1" s="33"/>
      <c r="K1" s="11"/>
      <c r="L1" s="33"/>
      <c r="M1" s="11"/>
      <c r="N1" s="34"/>
      <c r="O1" s="11"/>
    </row>
    <row r="2" spans="1:16" s="1" customFormat="1" ht="45" customHeight="1">
      <c r="A2" s="14" t="s">
        <v>1</v>
      </c>
      <c r="B2" s="14" t="s">
        <v>2</v>
      </c>
      <c r="C2" s="14" t="s">
        <v>3</v>
      </c>
      <c r="D2" s="14" t="s">
        <v>4</v>
      </c>
      <c r="E2" s="15" t="s">
        <v>5</v>
      </c>
      <c r="F2" s="16" t="s">
        <v>6</v>
      </c>
      <c r="G2" s="17" t="s">
        <v>7</v>
      </c>
      <c r="H2" s="17" t="s">
        <v>9</v>
      </c>
      <c r="I2" s="35" t="s">
        <v>44</v>
      </c>
      <c r="J2" s="36" t="s">
        <v>10</v>
      </c>
      <c r="K2" s="14" t="s">
        <v>45</v>
      </c>
      <c r="L2" s="37" t="s">
        <v>46</v>
      </c>
      <c r="M2" s="14" t="s">
        <v>47</v>
      </c>
      <c r="N2" s="38" t="s">
        <v>48</v>
      </c>
      <c r="O2" s="14" t="s">
        <v>16</v>
      </c>
      <c r="P2" s="39"/>
    </row>
    <row r="3" spans="1:16" s="1" customFormat="1" ht="58.5" customHeight="1">
      <c r="A3" s="14">
        <v>1</v>
      </c>
      <c r="B3" s="14" t="s">
        <v>17</v>
      </c>
      <c r="C3" s="15">
        <v>1</v>
      </c>
      <c r="D3" s="18" t="s">
        <v>49</v>
      </c>
      <c r="E3" s="19" t="s">
        <v>50</v>
      </c>
      <c r="F3" s="20" t="s">
        <v>20</v>
      </c>
      <c r="G3" s="21">
        <v>45133</v>
      </c>
      <c r="H3" s="21">
        <v>45147</v>
      </c>
      <c r="I3" s="40" t="s">
        <v>34</v>
      </c>
      <c r="J3" s="40">
        <v>20000</v>
      </c>
      <c r="K3" s="18" t="s">
        <v>51</v>
      </c>
      <c r="L3" s="40">
        <v>12800</v>
      </c>
      <c r="M3" s="41" t="s">
        <v>34</v>
      </c>
      <c r="N3" s="42">
        <f aca="true" t="shared" si="0" ref="N3:N12">1-L3/J3</f>
        <v>0.36</v>
      </c>
      <c r="O3" s="14"/>
      <c r="P3" s="39"/>
    </row>
    <row r="4" spans="1:16" s="1" customFormat="1" ht="58.5" customHeight="1">
      <c r="A4" s="14"/>
      <c r="B4" s="14"/>
      <c r="C4" s="15">
        <v>2</v>
      </c>
      <c r="D4" s="18" t="s">
        <v>52</v>
      </c>
      <c r="E4" s="19" t="s">
        <v>53</v>
      </c>
      <c r="F4" s="20" t="s">
        <v>20</v>
      </c>
      <c r="G4" s="21">
        <v>45125</v>
      </c>
      <c r="H4" s="21">
        <v>45140</v>
      </c>
      <c r="I4" s="43" t="s">
        <v>34</v>
      </c>
      <c r="J4" s="40">
        <v>194485.47</v>
      </c>
      <c r="K4" s="44" t="s">
        <v>54</v>
      </c>
      <c r="L4" s="40">
        <v>155588.38</v>
      </c>
      <c r="M4" s="29" t="s">
        <v>34</v>
      </c>
      <c r="N4" s="42">
        <f t="shared" si="0"/>
        <v>0.1999999794329108</v>
      </c>
      <c r="O4" s="14"/>
      <c r="P4" s="39"/>
    </row>
    <row r="5" spans="1:16" s="1" customFormat="1" ht="57">
      <c r="A5" s="14"/>
      <c r="B5" s="14"/>
      <c r="C5" s="15">
        <v>3</v>
      </c>
      <c r="D5" s="18" t="s">
        <v>55</v>
      </c>
      <c r="E5" s="19" t="s">
        <v>56</v>
      </c>
      <c r="F5" s="20" t="s">
        <v>20</v>
      </c>
      <c r="G5" s="21">
        <v>45142</v>
      </c>
      <c r="H5" s="21">
        <v>45163</v>
      </c>
      <c r="I5" s="43" t="s">
        <v>34</v>
      </c>
      <c r="J5" s="40">
        <v>65000</v>
      </c>
      <c r="K5" s="44" t="s">
        <v>57</v>
      </c>
      <c r="L5" s="40">
        <v>38500</v>
      </c>
      <c r="M5" s="29" t="s">
        <v>34</v>
      </c>
      <c r="N5" s="42">
        <f t="shared" si="0"/>
        <v>0.4076923076923077</v>
      </c>
      <c r="O5" s="14"/>
      <c r="P5" s="39"/>
    </row>
    <row r="6" spans="1:16" s="1" customFormat="1" ht="82.5" customHeight="1">
      <c r="A6" s="14"/>
      <c r="B6" s="14"/>
      <c r="C6" s="15">
        <v>4</v>
      </c>
      <c r="D6" s="18" t="s">
        <v>58</v>
      </c>
      <c r="E6" s="19" t="s">
        <v>59</v>
      </c>
      <c r="F6" s="20" t="s">
        <v>20</v>
      </c>
      <c r="G6" s="21">
        <v>45142</v>
      </c>
      <c r="H6" s="21">
        <v>45163</v>
      </c>
      <c r="I6" s="43" t="s">
        <v>34</v>
      </c>
      <c r="J6" s="40">
        <v>50000</v>
      </c>
      <c r="K6" s="44" t="s">
        <v>60</v>
      </c>
      <c r="L6" s="40">
        <v>38000</v>
      </c>
      <c r="M6" s="29" t="s">
        <v>34</v>
      </c>
      <c r="N6" s="42">
        <f t="shared" si="0"/>
        <v>0.24</v>
      </c>
      <c r="O6" s="14"/>
      <c r="P6" s="39"/>
    </row>
    <row r="7" spans="1:16" s="1" customFormat="1" ht="84" customHeight="1">
      <c r="A7" s="14"/>
      <c r="B7" s="14"/>
      <c r="C7" s="15">
        <v>5</v>
      </c>
      <c r="D7" s="18" t="s">
        <v>61</v>
      </c>
      <c r="E7" s="19" t="s">
        <v>56</v>
      </c>
      <c r="F7" s="20" t="s">
        <v>20</v>
      </c>
      <c r="G7" s="21">
        <v>45138</v>
      </c>
      <c r="H7" s="21">
        <v>45166</v>
      </c>
      <c r="I7" s="43" t="s">
        <v>34</v>
      </c>
      <c r="J7" s="40">
        <v>65000</v>
      </c>
      <c r="K7" s="44" t="s">
        <v>57</v>
      </c>
      <c r="L7" s="40">
        <v>38500</v>
      </c>
      <c r="M7" s="29" t="s">
        <v>34</v>
      </c>
      <c r="N7" s="42">
        <f t="shared" si="0"/>
        <v>0.4076923076923077</v>
      </c>
      <c r="O7" s="14"/>
      <c r="P7" s="39"/>
    </row>
    <row r="8" spans="1:16" s="1" customFormat="1" ht="87" customHeight="1">
      <c r="A8" s="14"/>
      <c r="B8" s="14"/>
      <c r="C8" s="15">
        <v>6</v>
      </c>
      <c r="D8" s="18" t="s">
        <v>62</v>
      </c>
      <c r="E8" s="19" t="s">
        <v>59</v>
      </c>
      <c r="F8" s="20" t="s">
        <v>20</v>
      </c>
      <c r="G8" s="21">
        <v>45141</v>
      </c>
      <c r="H8" s="21">
        <v>45163</v>
      </c>
      <c r="I8" s="43" t="s">
        <v>34</v>
      </c>
      <c r="J8" s="40">
        <v>50000</v>
      </c>
      <c r="K8" s="44" t="s">
        <v>60</v>
      </c>
      <c r="L8" s="40">
        <v>38000</v>
      </c>
      <c r="M8" s="29" t="s">
        <v>34</v>
      </c>
      <c r="N8" s="42">
        <f t="shared" si="0"/>
        <v>0.24</v>
      </c>
      <c r="O8" s="14"/>
      <c r="P8" s="39"/>
    </row>
    <row r="9" spans="1:16" s="1" customFormat="1" ht="174.75" customHeight="1">
      <c r="A9" s="14"/>
      <c r="B9" s="14"/>
      <c r="C9" s="15">
        <v>7</v>
      </c>
      <c r="D9" s="18" t="s">
        <v>63</v>
      </c>
      <c r="E9" s="19" t="s">
        <v>64</v>
      </c>
      <c r="F9" s="20" t="s">
        <v>20</v>
      </c>
      <c r="G9" s="21">
        <v>45127</v>
      </c>
      <c r="H9" s="21">
        <v>45141</v>
      </c>
      <c r="I9" s="43" t="s">
        <v>34</v>
      </c>
      <c r="J9" s="40">
        <v>137245.5</v>
      </c>
      <c r="K9" s="44" t="s">
        <v>65</v>
      </c>
      <c r="L9" s="40">
        <v>137245.5</v>
      </c>
      <c r="M9" s="29" t="s">
        <v>34</v>
      </c>
      <c r="N9" s="42">
        <f t="shared" si="0"/>
        <v>0</v>
      </c>
      <c r="O9" s="45"/>
      <c r="P9" s="39"/>
    </row>
    <row r="10" spans="1:16" s="1" customFormat="1" ht="60.75" customHeight="1">
      <c r="A10" s="14"/>
      <c r="B10" s="14"/>
      <c r="C10" s="15">
        <v>8</v>
      </c>
      <c r="D10" s="18" t="s">
        <v>66</v>
      </c>
      <c r="E10" s="19" t="s">
        <v>67</v>
      </c>
      <c r="F10" s="20" t="s">
        <v>20</v>
      </c>
      <c r="G10" s="21">
        <v>45140</v>
      </c>
      <c r="H10" s="21">
        <v>45145</v>
      </c>
      <c r="I10" s="43" t="s">
        <v>34</v>
      </c>
      <c r="J10" s="40">
        <v>46504</v>
      </c>
      <c r="K10" s="44" t="s">
        <v>68</v>
      </c>
      <c r="L10" s="40">
        <v>46504</v>
      </c>
      <c r="M10" s="29" t="s">
        <v>34</v>
      </c>
      <c r="N10" s="42">
        <f t="shared" si="0"/>
        <v>0</v>
      </c>
      <c r="O10" s="45"/>
      <c r="P10" s="39"/>
    </row>
    <row r="11" spans="1:16" s="1" customFormat="1" ht="105.75" customHeight="1">
      <c r="A11" s="14"/>
      <c r="B11" s="14"/>
      <c r="C11" s="15">
        <v>9</v>
      </c>
      <c r="D11" s="18" t="s">
        <v>69</v>
      </c>
      <c r="E11" s="19" t="s">
        <v>70</v>
      </c>
      <c r="F11" s="20" t="s">
        <v>20</v>
      </c>
      <c r="G11" s="21">
        <v>45138</v>
      </c>
      <c r="H11" s="21">
        <v>45154</v>
      </c>
      <c r="I11" s="43" t="s">
        <v>34</v>
      </c>
      <c r="J11" s="40">
        <v>43985</v>
      </c>
      <c r="K11" s="44" t="s">
        <v>71</v>
      </c>
      <c r="L11" s="40">
        <v>41200</v>
      </c>
      <c r="M11" s="29" t="s">
        <v>34</v>
      </c>
      <c r="N11" s="42">
        <f t="shared" si="0"/>
        <v>0.06331703989996584</v>
      </c>
      <c r="O11" s="45"/>
      <c r="P11" s="39"/>
    </row>
    <row r="12" spans="1:16" s="1" customFormat="1" ht="123.75" customHeight="1">
      <c r="A12" s="14"/>
      <c r="B12" s="14"/>
      <c r="C12" s="15">
        <v>10</v>
      </c>
      <c r="D12" s="18" t="s">
        <v>72</v>
      </c>
      <c r="E12" s="19" t="s">
        <v>73</v>
      </c>
      <c r="F12" s="20" t="s">
        <v>20</v>
      </c>
      <c r="G12" s="21">
        <v>45142</v>
      </c>
      <c r="H12" s="21">
        <v>45158</v>
      </c>
      <c r="I12" s="43" t="s">
        <v>34</v>
      </c>
      <c r="J12" s="40">
        <v>177229.54</v>
      </c>
      <c r="K12" s="44" t="s">
        <v>74</v>
      </c>
      <c r="L12" s="40">
        <v>141783.63</v>
      </c>
      <c r="M12" s="29" t="s">
        <v>34</v>
      </c>
      <c r="N12" s="42">
        <f t="shared" si="0"/>
        <v>0.2000000112848005</v>
      </c>
      <c r="O12" s="45"/>
      <c r="P12" s="39"/>
    </row>
    <row r="13" spans="1:16" s="1" customFormat="1" ht="57">
      <c r="A13" s="14">
        <v>2</v>
      </c>
      <c r="B13" s="14" t="s">
        <v>75</v>
      </c>
      <c r="C13" s="14">
        <v>1</v>
      </c>
      <c r="D13" s="22" t="s">
        <v>76</v>
      </c>
      <c r="E13" s="23" t="s">
        <v>77</v>
      </c>
      <c r="F13" s="24" t="s">
        <v>78</v>
      </c>
      <c r="G13" s="25">
        <v>45139</v>
      </c>
      <c r="H13" s="25">
        <v>45162</v>
      </c>
      <c r="I13" s="43" t="s">
        <v>34</v>
      </c>
      <c r="J13" s="43" t="s">
        <v>34</v>
      </c>
      <c r="K13" s="22" t="s">
        <v>79</v>
      </c>
      <c r="L13" s="46">
        <v>22000</v>
      </c>
      <c r="M13" s="22" t="s">
        <v>80</v>
      </c>
      <c r="N13" s="43" t="s">
        <v>34</v>
      </c>
      <c r="O13" s="45" t="s">
        <v>81</v>
      </c>
      <c r="P13" s="39"/>
    </row>
    <row r="14" spans="1:16" s="1" customFormat="1" ht="39.75" customHeight="1">
      <c r="A14" s="14">
        <v>3</v>
      </c>
      <c r="B14" s="14" t="s">
        <v>38</v>
      </c>
      <c r="C14" s="26">
        <v>1</v>
      </c>
      <c r="D14" s="27" t="s">
        <v>82</v>
      </c>
      <c r="E14" s="28" t="s">
        <v>83</v>
      </c>
      <c r="F14" s="29" t="s">
        <v>84</v>
      </c>
      <c r="G14" s="30">
        <v>45069</v>
      </c>
      <c r="H14" s="30">
        <v>45069</v>
      </c>
      <c r="I14" s="43" t="s">
        <v>34</v>
      </c>
      <c r="J14" s="47">
        <v>46803.91</v>
      </c>
      <c r="K14" s="27" t="s">
        <v>85</v>
      </c>
      <c r="L14" s="47">
        <v>42591.56</v>
      </c>
      <c r="M14" s="14" t="s">
        <v>86</v>
      </c>
      <c r="N14" s="48">
        <v>0.09</v>
      </c>
      <c r="O14" s="49"/>
      <c r="P14" s="39"/>
    </row>
    <row r="15" spans="1:16" s="1" customFormat="1" ht="42.75" customHeight="1">
      <c r="A15" s="14"/>
      <c r="B15" s="14"/>
      <c r="C15" s="26">
        <v>2</v>
      </c>
      <c r="D15" s="31" t="s">
        <v>87</v>
      </c>
      <c r="E15" s="28" t="s">
        <v>88</v>
      </c>
      <c r="F15" s="29" t="s">
        <v>84</v>
      </c>
      <c r="G15" s="32">
        <v>45113</v>
      </c>
      <c r="H15" s="32">
        <v>45139</v>
      </c>
      <c r="I15" s="43" t="s">
        <v>34</v>
      </c>
      <c r="J15" s="50">
        <v>76067.29</v>
      </c>
      <c r="K15" s="27" t="s">
        <v>89</v>
      </c>
      <c r="L15" s="50">
        <v>71503.26</v>
      </c>
      <c r="M15" s="14" t="s">
        <v>90</v>
      </c>
      <c r="N15" s="48">
        <v>0.06</v>
      </c>
      <c r="O15" s="49"/>
      <c r="P15" s="39"/>
    </row>
    <row r="16" spans="1:16" s="1" customFormat="1" ht="28.5">
      <c r="A16" s="14"/>
      <c r="B16" s="14"/>
      <c r="C16" s="26">
        <v>3</v>
      </c>
      <c r="D16" s="31" t="s">
        <v>91</v>
      </c>
      <c r="E16" s="28" t="s">
        <v>92</v>
      </c>
      <c r="F16" s="29" t="s">
        <v>84</v>
      </c>
      <c r="G16" s="32">
        <v>45128</v>
      </c>
      <c r="H16" s="32">
        <v>45139</v>
      </c>
      <c r="I16" s="43" t="s">
        <v>34</v>
      </c>
      <c r="J16" s="50">
        <v>33665.46</v>
      </c>
      <c r="K16" s="51" t="s">
        <v>93</v>
      </c>
      <c r="L16" s="50">
        <v>30635.57</v>
      </c>
      <c r="M16" s="14" t="s">
        <v>90</v>
      </c>
      <c r="N16" s="48">
        <v>0.09</v>
      </c>
      <c r="O16" s="49"/>
      <c r="P16" s="39"/>
    </row>
    <row r="17" spans="1:16" s="1" customFormat="1" ht="28.5">
      <c r="A17" s="14"/>
      <c r="B17" s="14"/>
      <c r="C17" s="26">
        <v>4</v>
      </c>
      <c r="D17" s="31" t="s">
        <v>94</v>
      </c>
      <c r="E17" s="28" t="s">
        <v>95</v>
      </c>
      <c r="F17" s="29" t="s">
        <v>84</v>
      </c>
      <c r="G17" s="32">
        <v>45160</v>
      </c>
      <c r="H17" s="32">
        <v>45160</v>
      </c>
      <c r="I17" s="43" t="s">
        <v>34</v>
      </c>
      <c r="J17" s="50">
        <v>39527.4</v>
      </c>
      <c r="K17" s="51" t="s">
        <v>93</v>
      </c>
      <c r="L17" s="50">
        <v>35969.93</v>
      </c>
      <c r="M17" s="14" t="s">
        <v>90</v>
      </c>
      <c r="N17" s="48">
        <v>0.09</v>
      </c>
      <c r="O17" s="49"/>
      <c r="P17" s="39"/>
    </row>
    <row r="18" spans="1:16" s="1" customFormat="1" ht="28.5">
      <c r="A18" s="14"/>
      <c r="B18" s="14"/>
      <c r="C18" s="26">
        <v>5</v>
      </c>
      <c r="D18" s="31" t="s">
        <v>96</v>
      </c>
      <c r="E18" s="28" t="s">
        <v>97</v>
      </c>
      <c r="F18" s="29" t="s">
        <v>84</v>
      </c>
      <c r="G18" s="32">
        <v>45149</v>
      </c>
      <c r="H18" s="32">
        <v>45149</v>
      </c>
      <c r="I18" s="43" t="s">
        <v>34</v>
      </c>
      <c r="J18" s="50">
        <v>13034.07</v>
      </c>
      <c r="K18" s="51" t="s">
        <v>93</v>
      </c>
      <c r="L18" s="50">
        <v>11861</v>
      </c>
      <c r="M18" s="14" t="s">
        <v>90</v>
      </c>
      <c r="N18" s="48">
        <v>0.09</v>
      </c>
      <c r="O18" s="49"/>
      <c r="P18" s="39"/>
    </row>
    <row r="19" spans="1:16" s="1" customFormat="1" ht="28.5">
      <c r="A19" s="14"/>
      <c r="B19" s="14"/>
      <c r="C19" s="26">
        <v>6</v>
      </c>
      <c r="D19" s="31" t="s">
        <v>98</v>
      </c>
      <c r="E19" s="28" t="s">
        <v>99</v>
      </c>
      <c r="F19" s="29" t="s">
        <v>84</v>
      </c>
      <c r="G19" s="32">
        <v>45145</v>
      </c>
      <c r="H19" s="32">
        <v>45146</v>
      </c>
      <c r="I19" s="43" t="s">
        <v>34</v>
      </c>
      <c r="J19" s="50">
        <v>38463.52</v>
      </c>
      <c r="K19" s="51" t="s">
        <v>93</v>
      </c>
      <c r="L19" s="50">
        <v>35001.8</v>
      </c>
      <c r="M19" s="14" t="s">
        <v>90</v>
      </c>
      <c r="N19" s="48">
        <v>0.09</v>
      </c>
      <c r="O19" s="49"/>
      <c r="P19" s="39"/>
    </row>
    <row r="20" spans="1:16" s="1" customFormat="1" ht="28.5">
      <c r="A20" s="14"/>
      <c r="B20" s="14"/>
      <c r="C20" s="26">
        <v>7</v>
      </c>
      <c r="D20" s="31" t="s">
        <v>100</v>
      </c>
      <c r="E20" s="28" t="s">
        <v>99</v>
      </c>
      <c r="F20" s="29" t="s">
        <v>84</v>
      </c>
      <c r="G20" s="32">
        <v>45145</v>
      </c>
      <c r="H20" s="32">
        <v>45146</v>
      </c>
      <c r="I20" s="43" t="s">
        <v>34</v>
      </c>
      <c r="J20" s="50">
        <v>37907.14</v>
      </c>
      <c r="K20" s="51" t="s">
        <v>93</v>
      </c>
      <c r="L20" s="50">
        <v>34495.5</v>
      </c>
      <c r="M20" s="14" t="s">
        <v>90</v>
      </c>
      <c r="N20" s="48">
        <v>0.09</v>
      </c>
      <c r="O20" s="49"/>
      <c r="P20" s="39"/>
    </row>
    <row r="21" spans="1:16" s="1" customFormat="1" ht="28.5">
      <c r="A21" s="14"/>
      <c r="B21" s="14"/>
      <c r="C21" s="26">
        <v>8</v>
      </c>
      <c r="D21" s="31" t="s">
        <v>101</v>
      </c>
      <c r="E21" s="28" t="s">
        <v>102</v>
      </c>
      <c r="F21" s="29" t="s">
        <v>84</v>
      </c>
      <c r="G21" s="32">
        <v>45160</v>
      </c>
      <c r="H21" s="32">
        <v>45161</v>
      </c>
      <c r="I21" s="43" t="s">
        <v>34</v>
      </c>
      <c r="J21" s="50">
        <v>31357.1</v>
      </c>
      <c r="K21" s="51" t="s">
        <v>103</v>
      </c>
      <c r="L21" s="50">
        <v>28534.96</v>
      </c>
      <c r="M21" s="14" t="s">
        <v>86</v>
      </c>
      <c r="N21" s="48">
        <v>0.09</v>
      </c>
      <c r="O21" s="49"/>
      <c r="P21" s="39"/>
    </row>
    <row r="22" spans="1:16" s="1" customFormat="1" ht="28.5">
      <c r="A22" s="14"/>
      <c r="B22" s="14"/>
      <c r="C22" s="26">
        <v>9</v>
      </c>
      <c r="D22" s="27" t="s">
        <v>104</v>
      </c>
      <c r="E22" s="28" t="s">
        <v>83</v>
      </c>
      <c r="F22" s="29" t="s">
        <v>84</v>
      </c>
      <c r="G22" s="32">
        <v>45107</v>
      </c>
      <c r="H22" s="32">
        <v>45119</v>
      </c>
      <c r="I22" s="43" t="s">
        <v>34</v>
      </c>
      <c r="J22" s="50">
        <v>31603.66</v>
      </c>
      <c r="K22" s="51" t="s">
        <v>103</v>
      </c>
      <c r="L22" s="50">
        <v>28759.33</v>
      </c>
      <c r="M22" s="14" t="s">
        <v>86</v>
      </c>
      <c r="N22" s="48">
        <v>0.09</v>
      </c>
      <c r="O22" s="49"/>
      <c r="P22" s="39"/>
    </row>
    <row r="23" spans="1:16" s="1" customFormat="1" ht="28.5">
      <c r="A23" s="14"/>
      <c r="B23" s="14"/>
      <c r="C23" s="26">
        <v>10</v>
      </c>
      <c r="D23" s="27" t="s">
        <v>105</v>
      </c>
      <c r="E23" s="28" t="s">
        <v>106</v>
      </c>
      <c r="F23" s="29" t="s">
        <v>84</v>
      </c>
      <c r="G23" s="32">
        <v>45141</v>
      </c>
      <c r="H23" s="32">
        <v>45142</v>
      </c>
      <c r="I23" s="43" t="s">
        <v>34</v>
      </c>
      <c r="J23" s="50">
        <v>39106.95</v>
      </c>
      <c r="K23" s="51" t="s">
        <v>103</v>
      </c>
      <c r="L23" s="50">
        <v>35587.72</v>
      </c>
      <c r="M23" s="14" t="s">
        <v>86</v>
      </c>
      <c r="N23" s="48">
        <v>0.09</v>
      </c>
      <c r="O23" s="49"/>
      <c r="P23" s="39"/>
    </row>
    <row r="24" spans="1:16" s="1" customFormat="1" ht="28.5">
      <c r="A24" s="14"/>
      <c r="B24" s="14"/>
      <c r="C24" s="26">
        <v>11</v>
      </c>
      <c r="D24" s="27" t="s">
        <v>107</v>
      </c>
      <c r="E24" s="28" t="s">
        <v>108</v>
      </c>
      <c r="F24" s="29" t="s">
        <v>84</v>
      </c>
      <c r="G24" s="32">
        <v>45134</v>
      </c>
      <c r="H24" s="32">
        <v>45166</v>
      </c>
      <c r="I24" s="50">
        <v>500000</v>
      </c>
      <c r="J24" s="50">
        <v>442001.18</v>
      </c>
      <c r="K24" s="51" t="s">
        <v>93</v>
      </c>
      <c r="L24" s="50">
        <v>404114.76</v>
      </c>
      <c r="M24" s="29" t="s">
        <v>109</v>
      </c>
      <c r="N24" s="48">
        <v>0.09</v>
      </c>
      <c r="O24" s="49"/>
      <c r="P24" s="39"/>
    </row>
    <row r="25" spans="1:16" s="1" customFormat="1" ht="28.5">
      <c r="A25" s="14"/>
      <c r="B25" s="14"/>
      <c r="C25" s="26">
        <v>12</v>
      </c>
      <c r="D25" s="31" t="s">
        <v>110</v>
      </c>
      <c r="E25" s="28" t="s">
        <v>111</v>
      </c>
      <c r="F25" s="29" t="s">
        <v>84</v>
      </c>
      <c r="G25" s="32">
        <v>45169</v>
      </c>
      <c r="H25" s="32">
        <v>45169</v>
      </c>
      <c r="I25" s="43" t="s">
        <v>34</v>
      </c>
      <c r="J25" s="50">
        <v>20727.48</v>
      </c>
      <c r="K25" s="29" t="s">
        <v>93</v>
      </c>
      <c r="L25" s="50">
        <v>18862</v>
      </c>
      <c r="M25" s="14" t="s">
        <v>90</v>
      </c>
      <c r="N25" s="48">
        <v>0.09</v>
      </c>
      <c r="O25" s="49"/>
      <c r="P25" s="39"/>
    </row>
    <row r="26" spans="1:16" s="1" customFormat="1" ht="42.75">
      <c r="A26" s="14"/>
      <c r="B26" s="14"/>
      <c r="C26" s="26">
        <v>13</v>
      </c>
      <c r="D26" s="31" t="s">
        <v>112</v>
      </c>
      <c r="E26" s="28" t="s">
        <v>113</v>
      </c>
      <c r="F26" s="29" t="s">
        <v>84</v>
      </c>
      <c r="G26" s="32">
        <v>45146</v>
      </c>
      <c r="H26" s="32">
        <v>45166</v>
      </c>
      <c r="I26" s="43" t="s">
        <v>34</v>
      </c>
      <c r="J26" s="50">
        <v>386789.24</v>
      </c>
      <c r="K26" s="29" t="s">
        <v>114</v>
      </c>
      <c r="L26" s="50">
        <v>352835.78</v>
      </c>
      <c r="M26" s="14" t="s">
        <v>86</v>
      </c>
      <c r="N26" s="48">
        <v>0.09</v>
      </c>
      <c r="O26" s="49"/>
      <c r="P26" s="39"/>
    </row>
  </sheetData>
  <sheetProtection/>
  <mergeCells count="5">
    <mergeCell ref="A1:O1"/>
    <mergeCell ref="A3:A12"/>
    <mergeCell ref="A14:A26"/>
    <mergeCell ref="B3:B12"/>
    <mergeCell ref="B14:B26"/>
  </mergeCell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2023-09-12T03:39:00Z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