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7980" activeTab="0"/>
  </bookViews>
  <sheets>
    <sheet name="2021年8月内部招标项目实施情况汇总表" sheetId="1" r:id="rId1"/>
    <sheet name="2021年8月议标项目实施情况汇总表" sheetId="2" r:id="rId2"/>
  </sheets>
  <definedNames/>
  <calcPr fullCalcOnLoad="1"/>
</workbook>
</file>

<file path=xl/sharedStrings.xml><?xml version="1.0" encoding="utf-8"?>
<sst xmlns="http://schemas.openxmlformats.org/spreadsheetml/2006/main" count="261" uniqueCount="175">
  <si>
    <t>2021年8月内部招标项目实施情况汇总表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</si>
  <si>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</si>
  <si>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</si>
  <si>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</si>
  <si>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</si>
  <si>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</si>
  <si>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</si>
  <si>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</si>
  <si>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</si>
  <si>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</si>
  <si>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</si>
  <si>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</si>
  <si>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</si>
  <si>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</si>
  <si>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</si>
  <si>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管网公司</t>
  </si>
  <si>
    <t>原杨寮水库筹建办两层楼改造工程</t>
  </si>
  <si>
    <t>1.拆除工程（拆除混凝土地台、拆除地面瓷砖、立面块料拆除、铲除柱墙面涂料及抹灰层、天棚抹灰面拆除、面砖屋面拆除、非面砖屋面拆除、拆除砖墙、拆除砖墙、拆除木门、拆除金属窗、拆除铁皮棚、拆除混凝土板、排水管）；2.结构加固工程（板底粘贴碳纤维布、梁底面粘扁钢 3*250、梁侧面粘U型钢板、墙体外挂钢丝网加固、裂缝及渗水部位防水处理-天花板、裂缝及渗水部位防水处理-墙体、钢筋除锈、墙体裂缝修补）；3.新建工程（砌筑内、外墙、厕所蹲位、混凝土及钢筋混凝土工程、金属结构工程、屋面及防水工程、楼地面装饰工程、墙、柱面装饰工程、天棚工程、门窗工程、其他工程）；4.新建给排水系统；5.新建电气系统（强电及弱电）；6.安装空调等。</t>
  </si>
  <si>
    <t>3,651,652.08元
（含暂列金332,000.00元）</t>
  </si>
  <si>
    <t>3,550,803.62元（含暂列金322,000.00元）</t>
  </si>
  <si>
    <t>广东爱得威建设（集团）股份有限公司
珠海德进工程有限公司
珠海市和泰建筑工程有限公司
珠海市博土建建筑工程有限公司</t>
  </si>
  <si>
    <t>合理低价中标法</t>
  </si>
  <si>
    <t>珠海德进工程有限公司</t>
  </si>
  <si>
    <t>建筑工程施工总承包叁级</t>
  </si>
  <si>
    <t>珠海市西部中心城区海绵城市试点PPP项目(金湾区)子项实践路道路工程电力搬迁工程</t>
  </si>
  <si>
    <t>水平定向钻过河顶管、开挖套镀锌钢管敷设等</t>
  </si>
  <si>
    <t>广东广能机电工程有限公司
珠海宏大电力安装工程有限公司
珠海康晋电气股份有限公司
广东星能智慧能源有限公司
珠海智宇机电工程有限公司</t>
  </si>
  <si>
    <t>珠海智宇机电工程有限公司</t>
  </si>
  <si>
    <t>市政公用工程施工总承包叁级</t>
  </si>
  <si>
    <t>2021年管网公司第三分公司辖区内排水管渠清淤及非开挖修复项目</t>
  </si>
  <si>
    <t>包括但不限于管网公司各分公司管辖片区在日常管养中发现以及有关单位临时交办、督办的排水管渠进行清淤或非开挖修复。</t>
  </si>
  <si>
    <t>河北天元地理信息科技工程有限公司
广东民升建设工程有限公司
珠海国嘉建筑工程有限公司
安越环境科技股份有限公司
广东绘宇智能勘测科技有限公司</t>
  </si>
  <si>
    <r>
      <t>安越环境科技股份有限公司</t>
    </r>
    <r>
      <rPr>
        <sz val="12"/>
        <rFont val="仿宋"/>
        <family val="3"/>
      </rPr>
      <t xml:space="preserve">               </t>
    </r>
  </si>
  <si>
    <t>市政公用工程施工总承包贰级</t>
  </si>
  <si>
    <t>2021年管网公司第一分公司辖区内排水管渠清淤及非开挖修复项目</t>
  </si>
  <si>
    <t>广东绘宇智能勘测科技有限公司</t>
  </si>
  <si>
    <t>管网公司拱北调度楼增设停车棚</t>
  </si>
  <si>
    <t>在原有露天停车点上增设带顶车棚。</t>
  </si>
  <si>
    <t>255,563.23元
(含暂列金23,233.02)</t>
  </si>
  <si>
    <t>珠海市博土建建筑工程有限公司</t>
  </si>
  <si>
    <t>海宜公司</t>
  </si>
  <si>
    <t>伟力高公司压滤系统改造项目</t>
  </si>
  <si>
    <t>压滤系统改造施工及设备采购</t>
  </si>
  <si>
    <t>2,457,696.49 
（含暂列金额：
28,000.00元）</t>
  </si>
  <si>
    <t>2,263,320.77（含暂列金额：28,000.00元)</t>
  </si>
  <si>
    <t>广东宗泽建工园林有限公司
日昌（福建）集团有限公司
深圳市金润建设工程有限公司
珠海宏达建筑工程有限公司
广东争芳建设有限公司</t>
  </si>
  <si>
    <t>合理低价</t>
  </si>
  <si>
    <t>珠海宏达建筑工程有限公司</t>
  </si>
  <si>
    <t>2,258,056.15 （含暂列金额28,000.00元）</t>
  </si>
  <si>
    <t>2021年8月议标项目实施情况汇总表</t>
  </si>
  <si>
    <t>集团批复资金（元）</t>
  </si>
  <si>
    <t>议标单位</t>
  </si>
  <si>
    <t>议标合同金额（元）</t>
  </si>
  <si>
    <t>议标单位资质</t>
  </si>
  <si>
    <t>议标下浮率</t>
  </si>
  <si>
    <t>物管中心</t>
  </si>
  <si>
    <t xml:space="preserve">黄杨工业用地加建围栏项目  </t>
  </si>
  <si>
    <t xml:space="preserve">黄杨工业用地加建围栏 </t>
  </si>
  <si>
    <t>珠海市供水机械工程有限公司</t>
  </si>
  <si>
    <t>工程专业承包贰级</t>
  </si>
  <si>
    <t>供水公司</t>
  </si>
  <si>
    <t>（拱北所）弘发巷小区管网改造</t>
  </si>
  <si>
    <t>给水管道改造</t>
  </si>
  <si>
    <t>广东争芳建设有限公司</t>
  </si>
  <si>
    <t>甲供主材；暂列金：20118.41元</t>
  </si>
  <si>
    <t>金唐厅金峰西路DN600管市政管道接通工程（地形测量及物探）</t>
  </si>
  <si>
    <t>地形测量及物探</t>
  </si>
  <si>
    <t>珠海市交通勘察设计院有限公司</t>
  </si>
  <si>
    <t>工程勘察专业类（岩土工程、工程测量）甲级</t>
  </si>
  <si>
    <t>（香洲所）香溪庄管网改造</t>
  </si>
  <si>
    <t>2,032,845.8（其中建安费1,847,845.80元，暂列金185,000元）</t>
  </si>
  <si>
    <t>珠海供排水管网有限公司</t>
  </si>
  <si>
    <t>甲供不锈钢管材及管件</t>
  </si>
  <si>
    <t>（拱北所）华苑新村管网改造</t>
  </si>
  <si>
    <t>给水管网改造</t>
  </si>
  <si>
    <t>香洲厅南新里管网改造</t>
  </si>
  <si>
    <t>乙方包工包料（钢塑管）</t>
  </si>
  <si>
    <t>广昌泵站高压机组1005、1011液控蝶阀改造</t>
  </si>
  <si>
    <t>阀门安装</t>
  </si>
  <si>
    <t>甲供主材</t>
  </si>
  <si>
    <t>拱北水厂6万流程滤池改造</t>
  </si>
  <si>
    <t>土建、管道改造，自控改造</t>
  </si>
  <si>
    <t>正坑水库下游连通涵洞渗漏维修</t>
  </si>
  <si>
    <t>涵洞维修</t>
  </si>
  <si>
    <t>南区水厂浓缩池铺设广场砖项目</t>
  </si>
  <si>
    <t>铺设广场砖</t>
  </si>
  <si>
    <t>珠海市和泰建筑工程有限公司</t>
  </si>
  <si>
    <t>乙方包工包料</t>
  </si>
  <si>
    <t>2021年西城水厂泵房高压室楼顶补漏</t>
  </si>
  <si>
    <t>补漏</t>
  </si>
  <si>
    <t>缯坑水库到乾务水库隧道检修</t>
  </si>
  <si>
    <t>拱北水厂调度室吊顶维修</t>
  </si>
  <si>
    <t>吊顶维修</t>
  </si>
  <si>
    <t>黄杨库群隧道水渠清淤维修工程</t>
  </si>
  <si>
    <t>涵洞清淤</t>
  </si>
  <si>
    <t>2021年港区所平沙厅片区流量计安装工程</t>
  </si>
  <si>
    <t>土方开挖回填、流量计安装、流量计井砌筑等</t>
  </si>
  <si>
    <t>2021年金湾所红旗片区流量计安装工程</t>
  </si>
  <si>
    <t>2021年斗门供水所片区流量计安装工程</t>
  </si>
  <si>
    <t>土方开挖回填、流量计安装、太阳能安装、钢管安装、检查井浇筑等</t>
  </si>
  <si>
    <t>2021年井岸供水所片区流量计安装工程</t>
  </si>
  <si>
    <t>土方开挖回填、流量计安装、太阳能安装、电磁表安装、钢管安装、检查井浇筑等</t>
  </si>
  <si>
    <t>宁海银盛豪苑管道改造工程</t>
  </si>
  <si>
    <t>钢塑管安装、路面破除、修复，管道碰接等</t>
  </si>
  <si>
    <t>广东建安昌盛控股集团有限公司</t>
  </si>
  <si>
    <t>市政公用工程施工总承包壹级</t>
  </si>
  <si>
    <t>井岸厅中兴路华夏酒店周边市政管网改造</t>
  </si>
  <si>
    <t>球墨管安装、阀门安装、路面拆除修复、基坑开挖回填等</t>
  </si>
  <si>
    <t>井岸供水所道路修缮及加装护栏工程</t>
  </si>
  <si>
    <t>庭院内人行道翻新、不锈钢护栏安装等</t>
  </si>
  <si>
    <t>厂容厂貌，乙方包工包料</t>
  </si>
  <si>
    <t>五山厅马山村管网改造工程设计</t>
  </si>
  <si>
    <t>施工图设计、地形测量、物探</t>
  </si>
  <si>
    <t>联合体：珠海市西江市政设计有限公司、西北有色勘测工程公司</t>
  </si>
  <si>
    <t>设计费214,843.06
勘测费39,467.28</t>
  </si>
  <si>
    <t>设计：市政行业给水、排水工程（丙级）、以及测绘资质</t>
  </si>
  <si>
    <t>设计费下浮40%
勘测费下浮20%</t>
  </si>
  <si>
    <t>南区水厂送水泵房卧式单级双吸水平中开式离心泵安装</t>
  </si>
  <si>
    <t>南区水厂水泵及电机安装</t>
  </si>
  <si>
    <t>中山勤实机电工程有限公司</t>
  </si>
  <si>
    <t>建筑机电安装工程专业承包叁级</t>
  </si>
  <si>
    <t>内部比价</t>
  </si>
  <si>
    <t>南区水厂送水泵房卧式单级双吸水平中开式离心泵配电系统接入</t>
  </si>
  <si>
    <t>安装南区水厂水泵配套电机与高压柜之间的高压电缆、供电局高压电机报装</t>
  </si>
  <si>
    <t>珠海市恒渝电力安装有限公司</t>
  </si>
  <si>
    <t>承装类四级、承修类四级和承试类四级、电力设施许可施工资质</t>
  </si>
  <si>
    <t>内部比价；暂列金：4028.19元</t>
  </si>
  <si>
    <t>竹洲头泵站高压设备预防性试验</t>
  </si>
  <si>
    <t>110kv电气设备试验</t>
  </si>
  <si>
    <t>珠海康泰明输变电工程有限公司</t>
  </si>
  <si>
    <t>承装类三级、承修类三级、承试类三级、电力设施许可施工资质</t>
  </si>
  <si>
    <t xml:space="preserve">2021年乾务水厂高压线塔维修 </t>
  </si>
  <si>
    <t xml:space="preserve">高压线塔维修 </t>
  </si>
  <si>
    <t>珠海市恒源电力建设有限公司</t>
  </si>
  <si>
    <t>内部比价；暂列金：5286.55元</t>
  </si>
  <si>
    <t>拱北水厂2021年零星维修工程</t>
  </si>
  <si>
    <t>盖板维修等</t>
  </si>
  <si>
    <t>竹仙洞道路维修改造工程</t>
  </si>
  <si>
    <t>道路维修改造</t>
  </si>
  <si>
    <t>竹仙洞培训综合楼附属设施维修改造工程</t>
  </si>
  <si>
    <t>铺设电缆、设施维修等</t>
  </si>
  <si>
    <t>集团财务部</t>
  </si>
  <si>
    <t>珠海市供水机械工程有限公司员工宿舍楼项目</t>
  </si>
  <si>
    <t>造价咨询服务：包括施工图预算审核、竣工结算审核及重大变更签证预算审核</t>
  </si>
  <si>
    <t>/</t>
  </si>
  <si>
    <t>广东信仕德建设项目管理有限公司</t>
  </si>
  <si>
    <t>造价咨询甲级</t>
  </si>
  <si>
    <t>伟力高废水系统除臭风管维修加固工程</t>
  </si>
  <si>
    <t>含安装除臭系统链接管道、安装管道固定三角形支架、过路口加装钢结构梯级支撑柱、管道DN500阀门改造等。</t>
  </si>
  <si>
    <t xml:space="preserve">珠海市博土建建筑工程有限公司  </t>
  </si>
  <si>
    <t>伟力高大型推拉门加固工程</t>
  </si>
  <si>
    <t>含大型推拉门安全整改加固5*5m、主车间西侧中门加装钢塑门5.5*0.9m、大型推拉门安装等。</t>
  </si>
  <si>
    <t>白蕉医废收运车停车场围栏工程</t>
  </si>
  <si>
    <t>医废收运车停车场设置围栏</t>
  </si>
  <si>
    <t>西江建管公司</t>
  </si>
  <si>
    <t>香洲水质净化厂三期工程消防设施维护保养检测</t>
  </si>
  <si>
    <t>本工程建设内容包括：细格栅曝气沉砂池及膜格栅1栋，建筑面积377.91㎡；AAO池1栋，建筑面积3536.22㎡；MBR膜池及紫外消毒渠1栋，建筑面积1928.94㎡；污泥脱水机房、料仓及储泥池1栋，建筑面积370.28㎡；鼓风机房及配电间1栋2层，建筑面积560㎡；维修间1栋，建筑面积207.36㎡；化验楼1栋3层，建筑面积1080.11㎡；粗格栅及提升泵房，建筑面积206㎡。
需对消防设施进行检查，并出具相关的报告。</t>
  </si>
  <si>
    <t xml:space="preserve">广州市国华消防检测技术有限公司 </t>
  </si>
  <si>
    <t>社会消防技术服务信息系统</t>
  </si>
  <si>
    <t>全市污水管网建设工程（香洲区）第二批工程南湾B-香工园泵站改造工程基坑变形监测</t>
  </si>
  <si>
    <t>现状设计规模为9万m3/d。现重新对泵站进行改造，根据污水量预测，泵站近中期设计污水量为8.0万m3/d，远期污水量为13.0m3/d。新建泵站基坑边线，距离西北侧现状三层办公楼东南角约14.67m，距离东侧现洪兴一路约15.12m，距离南侧现状泵房（施工期保留，新泵房施工完成后废除）外墙约2.77m，距离南侧现状DN900污水压力管约4.39m。本工程施工过程中，应加强对基坑周边建（构）筑物的监测和保护措施。</t>
  </si>
  <si>
    <t>陕西工程勘察研究院有限公司</t>
  </si>
  <si>
    <t>工程勘察综合资质甲级</t>
  </si>
  <si>
    <t xml:space="preserve"> </t>
  </si>
  <si>
    <t>石角咀水闸重建工程-对澳供水管迁改专项工程顶管焊缝无损检测</t>
  </si>
  <si>
    <t>工程起点于珠海市香洲区跨境工业园中心路交沿河路交叉口，终点位于情侣路主线交国防路交叉口，其中前山河顶管段采用2条DN1800钢管，现场每顶入一节后进行环向对接施焊，焊缝总延米长度约为994.67米。根据《GB50268-2008给水排水管道工程施工及验收规范》，压力管道试压前需进行焊缝无损检测，根据国家现行法律法规、标准规范等对石角咀水闸重建工程-对澳供水管迁改专项工程顶管焊缝无损检测。</t>
  </si>
  <si>
    <t>帕博检测技术服务有限公司</t>
  </si>
  <si>
    <t>中华人民共和国特种设备检验检测机构核准证（无损检测机构）</t>
  </si>
  <si>
    <t>平沙厂鼓风机房降温改造工程议标</t>
  </si>
  <si>
    <t>鼓风机房上部开孔，安装轴流风机，进风廊道外侧安装空调</t>
  </si>
  <si>
    <t>惠州市市政工程有限公司</t>
  </si>
  <si>
    <t>拱北厂三期变压器及断路器更换项目设计服务</t>
  </si>
  <si>
    <t>拱北厂三期变压器及断路器更换项目方案设计</t>
  </si>
  <si>
    <t>广东粤华电力设计院有限公司</t>
  </si>
  <si>
    <t>工程设计电力行业送电工程、变电工程专业乙级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</si>
</sst>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
  </numFmts>
  <fonts count="46">
    <font>
      <sz val="12"/>
      <name val="宋体"/>
      <family val="0"/>
    </font>
    <font>
      <sz val="11"/>
      <name val="宋体"/>
      <family val="0"/>
    </font>
    <font>
      <b/>
      <sz val="12"/>
      <name val="仿宋"/>
      <family val="3"/>
    </font>
    <font>
      <sz val="12"/>
      <name val="仿宋"/>
      <family val="3"/>
    </font>
    <font>
      <b/>
      <sz val="18"/>
      <name val="仿宋"/>
      <family val="3"/>
    </font>
    <font>
      <b/>
      <sz val="16"/>
      <name val="仿宋"/>
      <family val="3"/>
    </font>
    <font>
      <sz val="11"/>
      <color indexed="8"/>
      <name val="宋体"/>
      <family val="0"/>
    </font>
    <font>
      <b/>
      <sz val="11"/>
      <color indexed="54"/>
      <name val="宋体"/>
      <family val="0"/>
    </font>
    <font>
      <sz val="11"/>
      <color indexed="16"/>
      <name val="宋体"/>
      <family val="0"/>
    </font>
    <font>
      <b/>
      <sz val="11"/>
      <color indexed="9"/>
      <name val="宋体"/>
      <family val="0"/>
    </font>
    <font>
      <i/>
      <sz val="11"/>
      <color indexed="23"/>
      <name val="宋体"/>
      <family val="0"/>
    </font>
    <font>
      <sz val="11"/>
      <color indexed="9"/>
      <name val="宋体"/>
      <family val="0"/>
    </font>
    <font>
      <b/>
      <sz val="11"/>
      <color indexed="8"/>
      <name val="宋体"/>
      <family val="0"/>
    </font>
    <font>
      <b/>
      <sz val="13"/>
      <color indexed="54"/>
      <name val="宋体"/>
      <family val="0"/>
    </font>
    <font>
      <sz val="11"/>
      <color indexed="19"/>
      <name val="宋体"/>
      <family val="0"/>
    </font>
    <font>
      <sz val="11"/>
      <color indexed="62"/>
      <name val="宋体"/>
      <family val="0"/>
    </font>
    <font>
      <b/>
      <sz val="11"/>
      <color indexed="53"/>
      <name val="宋体"/>
      <family val="0"/>
    </font>
    <font>
      <b/>
      <sz val="18"/>
      <color indexed="54"/>
      <name val="宋体"/>
      <family val="0"/>
    </font>
    <font>
      <u val="single"/>
      <sz val="11"/>
      <color indexed="12"/>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sz val="11"/>
      <color indexed="17"/>
      <name val="宋体"/>
      <family val="0"/>
    </font>
    <font>
      <u val="single"/>
      <sz val="11"/>
      <color indexed="20"/>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vertical="center"/>
      <protection/>
    </xf>
  </cellStyleXfs>
  <cellXfs count="107">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right" vertical="center" wrapText="1"/>
    </xf>
    <xf numFmtId="10" fontId="3" fillId="0" borderId="0" xfId="0" applyNumberFormat="1" applyFont="1" applyFill="1" applyAlignment="1">
      <alignment horizontal="right" vertical="center" wrapText="1"/>
    </xf>
    <xf numFmtId="10"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3" fillId="0" borderId="9" xfId="63" applyFont="1" applyFill="1" applyBorder="1" applyAlignment="1">
      <alignment horizontal="center" vertical="center"/>
      <protection/>
    </xf>
    <xf numFmtId="0" fontId="3" fillId="0" borderId="9" xfId="0" applyFont="1" applyFill="1" applyBorder="1" applyAlignment="1">
      <alignment horizontal="center" vertical="center"/>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176" fontId="3" fillId="0" borderId="9" xfId="0" applyNumberFormat="1" applyFont="1" applyFill="1" applyBorder="1" applyAlignment="1">
      <alignment horizontal="right" vertical="center"/>
    </xf>
    <xf numFmtId="0" fontId="3" fillId="0" borderId="9" xfId="63" applyFont="1" applyFill="1" applyBorder="1" applyAlignment="1">
      <alignment horizontal="center" vertical="center"/>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lignment horizontal="righ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63" applyFont="1" applyFill="1" applyBorder="1" applyAlignment="1">
      <alignment horizontal="center" vertical="center"/>
      <protection/>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176" fontId="3" fillId="0" borderId="9" xfId="0" applyNumberFormat="1" applyFont="1" applyFill="1" applyBorder="1" applyAlignment="1">
      <alignment horizontal="right"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right" vertical="center" wrapText="1"/>
    </xf>
    <xf numFmtId="10" fontId="4" fillId="0" borderId="9" xfId="0" applyNumberFormat="1" applyFont="1" applyFill="1" applyBorder="1" applyAlignment="1">
      <alignment horizontal="right" vertical="center" wrapText="1"/>
    </xf>
    <xf numFmtId="10" fontId="2" fillId="0" borderId="9" xfId="63" applyNumberFormat="1" applyFont="1" applyFill="1" applyBorder="1" applyAlignment="1">
      <alignment horizontal="center" vertical="center" wrapText="1"/>
      <protection/>
    </xf>
    <xf numFmtId="1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10" fontId="3" fillId="0" borderId="9" xfId="63" applyNumberFormat="1" applyFont="1" applyFill="1" applyBorder="1" applyAlignment="1">
      <alignment horizontal="right" vertical="center" wrapText="1"/>
      <protection/>
    </xf>
    <xf numFmtId="10"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0" fontId="3" fillId="0" borderId="9" xfId="0" applyNumberFormat="1" applyFont="1" applyFill="1" applyBorder="1" applyAlignment="1" applyProtection="1">
      <alignment horizontal="center" vertical="center" wrapText="1"/>
      <protection locked="0"/>
    </xf>
    <xf numFmtId="10" fontId="3" fillId="0" borderId="9" xfId="25" applyNumberFormat="1" applyFont="1" applyFill="1" applyBorder="1" applyAlignment="1" applyProtection="1">
      <alignment horizontal="right" vertical="center" wrapText="1"/>
      <protection locked="0"/>
    </xf>
    <xf numFmtId="0" fontId="3" fillId="0" borderId="9" xfId="0" applyFont="1" applyFill="1" applyBorder="1" applyAlignment="1">
      <alignment horizontal="left" vertical="center" wrapText="1"/>
    </xf>
    <xf numFmtId="177" fontId="3" fillId="0" borderId="0" xfId="0" applyNumberFormat="1" applyFont="1" applyFill="1" applyAlignment="1">
      <alignment horizontal="left" vertical="center" wrapText="1"/>
    </xf>
    <xf numFmtId="176" fontId="3" fillId="0" borderId="9" xfId="0" applyNumberFormat="1" applyFont="1" applyFill="1" applyBorder="1" applyAlignment="1">
      <alignment horizontal="right" vertical="center" wrapText="1"/>
    </xf>
    <xf numFmtId="0" fontId="3" fillId="0" borderId="9" xfId="0" applyNumberFormat="1" applyFont="1" applyFill="1" applyBorder="1" applyAlignment="1" applyProtection="1">
      <alignment horizontal="center" vertical="center" wrapText="1"/>
      <protection locked="0"/>
    </xf>
    <xf numFmtId="10" fontId="3" fillId="0" borderId="9" xfId="25" applyNumberFormat="1" applyFont="1" applyFill="1" applyBorder="1" applyAlignment="1" applyProtection="1">
      <alignment horizontal="right" vertical="center" wrapText="1"/>
      <protection locked="0"/>
    </xf>
    <xf numFmtId="0" fontId="3" fillId="0" borderId="9" xfId="0" applyFont="1" applyFill="1" applyBorder="1" applyAlignment="1">
      <alignment horizontal="left" vertical="center" wrapText="1"/>
    </xf>
    <xf numFmtId="10" fontId="3" fillId="0" borderId="9" xfId="0"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vertical="center" wrapText="1"/>
    </xf>
    <xf numFmtId="10" fontId="3" fillId="0" borderId="9" xfId="0" applyNumberFormat="1" applyFont="1" applyFill="1" applyBorder="1" applyAlignment="1">
      <alignment horizontal="right" vertical="center" wrapText="1"/>
    </xf>
    <xf numFmtId="0" fontId="3" fillId="0" borderId="9" xfId="0" applyFont="1" applyFill="1" applyBorder="1" applyAlignment="1">
      <alignment horizontal="left" vertical="center" wrapText="1"/>
    </xf>
    <xf numFmtId="10" fontId="3" fillId="0" borderId="0" xfId="0" applyNumberFormat="1" applyFont="1" applyFill="1" applyAlignment="1">
      <alignment horizontal="right" vertical="center" wrapText="1"/>
    </xf>
    <xf numFmtId="10" fontId="3" fillId="0" borderId="0" xfId="0" applyNumberFormat="1" applyFont="1" applyFill="1" applyAlignment="1">
      <alignment horizontal="lef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176" fontId="3" fillId="0" borderId="0" xfId="0" applyNumberFormat="1" applyFont="1" applyAlignment="1">
      <alignment horizontal="right" vertical="center" wrapText="1"/>
    </xf>
    <xf numFmtId="10" fontId="3" fillId="0" borderId="0" xfId="0" applyNumberFormat="1" applyFont="1" applyAlignment="1">
      <alignment horizontal="right" vertical="center" wrapText="1"/>
    </xf>
    <xf numFmtId="176"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left" vertical="center" wrapText="1"/>
    </xf>
    <xf numFmtId="176" fontId="4" fillId="0" borderId="9" xfId="0" applyNumberFormat="1" applyFont="1" applyBorder="1" applyAlignment="1">
      <alignment horizontal="right" vertical="center" wrapText="1"/>
    </xf>
    <xf numFmtId="0" fontId="5"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176" fontId="2"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63" applyNumberFormat="1" applyFont="1" applyBorder="1" applyAlignment="1">
      <alignment horizontal="center" vertical="center"/>
      <protection/>
    </xf>
    <xf numFmtId="0"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wrapText="1"/>
    </xf>
    <xf numFmtId="0"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176" fontId="3" fillId="0" borderId="9" xfId="0" applyNumberFormat="1" applyFont="1" applyBorder="1" applyAlignment="1">
      <alignment horizontal="right" vertical="center"/>
    </xf>
    <xf numFmtId="176" fontId="3" fillId="0" borderId="9" xfId="0" applyNumberFormat="1" applyFont="1" applyBorder="1" applyAlignment="1">
      <alignment horizontal="right" vertical="center" wrapText="1"/>
    </xf>
    <xf numFmtId="0" fontId="3" fillId="0" borderId="9" xfId="63" applyNumberFormat="1" applyFont="1" applyBorder="1" applyAlignment="1">
      <alignment horizontal="center" vertical="center"/>
      <protection/>
    </xf>
    <xf numFmtId="0" fontId="3" fillId="0" borderId="9" xfId="0" applyNumberFormat="1" applyFont="1" applyBorder="1" applyAlignment="1">
      <alignment horizontal="left" vertical="center" wrapText="1"/>
    </xf>
    <xf numFmtId="176" fontId="3" fillId="0" borderId="9" xfId="0" applyNumberFormat="1" applyFont="1" applyBorder="1" applyAlignment="1">
      <alignment horizontal="right" vertical="center" wrapText="1"/>
    </xf>
    <xf numFmtId="10" fontId="4" fillId="0" borderId="9" xfId="0" applyNumberFormat="1" applyFont="1" applyBorder="1" applyAlignment="1">
      <alignment horizontal="right" vertical="center" wrapText="1"/>
    </xf>
    <xf numFmtId="10" fontId="2" fillId="0" borderId="9"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10" fontId="3" fillId="0" borderId="9" xfId="0" applyNumberFormat="1" applyFont="1" applyBorder="1" applyAlignment="1">
      <alignment horizontal="right" vertical="center" wrapText="1"/>
    </xf>
    <xf numFmtId="176" fontId="3" fillId="0" borderId="0" xfId="63" applyNumberFormat="1" applyFont="1" applyFill="1" applyBorder="1" applyAlignment="1">
      <alignment horizontal="center" vertical="center" wrapText="1"/>
      <protection/>
    </xf>
    <xf numFmtId="176" fontId="3" fillId="0" borderId="0" xfId="0" applyNumberFormat="1" applyFont="1" applyFill="1" applyBorder="1" applyAlignment="1">
      <alignment horizontal="center" vertical="center" wrapText="1"/>
    </xf>
    <xf numFmtId="176" fontId="3" fillId="0" borderId="9" xfId="0" applyNumberFormat="1" applyFont="1" applyFill="1" applyBorder="1" applyAlignment="1" applyProtection="1">
      <alignment horizontal="right" vertical="center"/>
      <protection/>
    </xf>
    <xf numFmtId="10" fontId="3" fillId="0" borderId="9" xfId="63" applyNumberFormat="1" applyFont="1" applyBorder="1" applyAlignment="1">
      <alignment horizontal="right" vertical="center" wrapText="1"/>
      <protection/>
    </xf>
    <xf numFmtId="176" fontId="3" fillId="0" borderId="0" xfId="0" applyNumberFormat="1" applyFont="1" applyAlignment="1">
      <alignment horizontal="center" vertical="center" wrapText="1"/>
    </xf>
    <xf numFmtId="0" fontId="3" fillId="0" borderId="9" xfId="0" applyFont="1" applyFill="1" applyBorder="1" applyAlignment="1">
      <alignment vertical="center" wrapText="1"/>
    </xf>
    <xf numFmtId="176" fontId="3" fillId="0" borderId="0" xfId="0" applyNumberFormat="1" applyFont="1" applyFill="1" applyAlignment="1">
      <alignment horizontal="center" vertical="center" wrapText="1"/>
    </xf>
    <xf numFmtId="176" fontId="2" fillId="0" borderId="0" xfId="0" applyNumberFormat="1" applyFont="1" applyAlignment="1">
      <alignment horizontal="center" vertical="center" wrapText="1"/>
    </xf>
    <xf numFmtId="178" fontId="3" fillId="0" borderId="0" xfId="0" applyNumberFormat="1"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8"/>
  <sheetViews>
    <sheetView tabSelected="1" zoomScaleSheetLayoutView="100" workbookViewId="0" topLeftCell="A1">
      <selection activeCell="A1" sqref="A1:N1"/>
    </sheetView>
  </sheetViews>
  <sheetFormatPr defaultColWidth="9.00390625" defaultRowHeight="14.25"/>
  <cols>
    <col min="1" max="1" width="7.125" style="70" customWidth="1"/>
    <col min="2" max="2" width="16.625" style="70" customWidth="1"/>
    <col min="3" max="3" width="6.125" style="70" customWidth="1"/>
    <col min="4" max="4" width="28.125" style="70" customWidth="1"/>
    <col min="5" max="5" width="39.75390625" style="71" customWidth="1"/>
    <col min="6" max="6" width="18.50390625" style="72" customWidth="1"/>
    <col min="7" max="7" width="15.625" style="72" customWidth="1"/>
    <col min="8" max="8" width="48.625" style="70" customWidth="1"/>
    <col min="9" max="9" width="16.00390625" style="70" customWidth="1"/>
    <col min="10" max="10" width="31.50390625" style="70" customWidth="1"/>
    <col min="11" max="11" width="15.25390625" style="72" customWidth="1"/>
    <col min="12" max="12" width="15.75390625" style="70" customWidth="1"/>
    <col min="13" max="13" width="11.125" style="73" customWidth="1"/>
    <col min="14" max="14" width="11.50390625" style="70" customWidth="1"/>
    <col min="15" max="16" width="14.875" style="74" bestFit="1" customWidth="1"/>
    <col min="17" max="17" width="13.25390625" style="74" customWidth="1"/>
    <col min="18" max="16384" width="9.00390625" style="70" customWidth="1"/>
  </cols>
  <sheetData>
    <row r="1" spans="1:14" ht="45" customHeight="1">
      <c r="A1" s="75" t="s">
        <v>0</v>
      </c>
      <c r="B1" s="75"/>
      <c r="C1" s="75"/>
      <c r="D1" s="75"/>
      <c r="E1" s="76"/>
      <c r="F1" s="77"/>
      <c r="G1" s="77"/>
      <c r="H1" s="78"/>
      <c r="I1" s="78"/>
      <c r="J1" s="75"/>
      <c r="K1" s="77"/>
      <c r="L1" s="75"/>
      <c r="M1" s="94"/>
      <c r="N1" s="75"/>
    </row>
    <row r="2" spans="1:17" s="67" customFormat="1" ht="28.5">
      <c r="A2" s="79" t="s">
        <v>1</v>
      </c>
      <c r="B2" s="79" t="s">
        <v>2</v>
      </c>
      <c r="C2" s="80" t="s">
        <v>3</v>
      </c>
      <c r="D2" s="79" t="s">
        <v>4</v>
      </c>
      <c r="E2" s="79" t="s">
        <v>5</v>
      </c>
      <c r="F2" s="81" t="s">
        <v>6</v>
      </c>
      <c r="G2" s="81" t="s">
        <v>7</v>
      </c>
      <c r="H2" s="79" t="s">
        <v>8</v>
      </c>
      <c r="I2" s="79" t="s">
        <v>9</v>
      </c>
      <c r="J2" s="79" t="s">
        <v>10</v>
      </c>
      <c r="K2" s="81" t="s">
        <v>11</v>
      </c>
      <c r="L2" s="79" t="s">
        <v>12</v>
      </c>
      <c r="M2" s="95" t="s">
        <v>13</v>
      </c>
      <c r="N2" s="79" t="s">
        <v>14</v>
      </c>
      <c r="O2" s="96"/>
      <c r="P2" s="96"/>
      <c r="Q2" s="105"/>
    </row>
    <row r="3" spans="1:17" s="68" customFormat="1" ht="228">
      <c r="A3" s="82">
        <v>1</v>
      </c>
      <c r="B3" s="82" t="s">
        <v>15</v>
      </c>
      <c r="C3" s="83">
        <v>1</v>
      </c>
      <c r="D3" s="84" t="s">
        <v>16</v>
      </c>
      <c r="E3" s="85" t="s">
        <v>17</v>
      </c>
      <c r="F3" s="86" t="s">
        <v>18</v>
      </c>
      <c r="G3" s="86" t="s">
        <v>19</v>
      </c>
      <c r="H3" s="84" t="s">
        <v>20</v>
      </c>
      <c r="I3" s="87" t="s">
        <v>21</v>
      </c>
      <c r="J3" s="84" t="s">
        <v>22</v>
      </c>
      <c r="K3" s="86">
        <v>3114915.1313</v>
      </c>
      <c r="L3" s="84" t="s">
        <v>23</v>
      </c>
      <c r="M3" s="97">
        <v>0.135</v>
      </c>
      <c r="N3" s="85"/>
      <c r="O3" s="98"/>
      <c r="P3" s="99"/>
      <c r="Q3" s="106"/>
    </row>
    <row r="4" spans="1:17" s="69" customFormat="1" ht="76.5" customHeight="1">
      <c r="A4" s="82"/>
      <c r="B4" s="82"/>
      <c r="C4" s="83">
        <v>2</v>
      </c>
      <c r="D4" s="87" t="s">
        <v>24</v>
      </c>
      <c r="E4" s="88" t="s">
        <v>25</v>
      </c>
      <c r="F4" s="89">
        <v>3032612.38</v>
      </c>
      <c r="G4" s="89">
        <v>3032612.38</v>
      </c>
      <c r="H4" s="87" t="s">
        <v>26</v>
      </c>
      <c r="I4" s="87" t="s">
        <v>21</v>
      </c>
      <c r="J4" s="87" t="s">
        <v>27</v>
      </c>
      <c r="K4" s="100">
        <f>G4*0.908</f>
        <v>2753612.04104</v>
      </c>
      <c r="L4" s="52" t="s">
        <v>28</v>
      </c>
      <c r="M4" s="101">
        <f>1-0.908</f>
        <v>0.09199999999999997</v>
      </c>
      <c r="N4" s="82"/>
      <c r="O4" s="102"/>
      <c r="P4" s="102"/>
      <c r="Q4" s="102"/>
    </row>
    <row r="5" spans="1:17" s="69" customFormat="1" ht="78" customHeight="1">
      <c r="A5" s="82"/>
      <c r="B5" s="82"/>
      <c r="C5" s="83">
        <v>3</v>
      </c>
      <c r="D5" s="84" t="s">
        <v>29</v>
      </c>
      <c r="E5" s="85" t="s">
        <v>30</v>
      </c>
      <c r="F5" s="90">
        <v>1582900</v>
      </c>
      <c r="G5" s="90">
        <v>1582900</v>
      </c>
      <c r="H5" s="84" t="s">
        <v>31</v>
      </c>
      <c r="I5" s="87" t="s">
        <v>21</v>
      </c>
      <c r="J5" s="84" t="s">
        <v>32</v>
      </c>
      <c r="K5" s="100">
        <f>G5*0.79</f>
        <v>1250491</v>
      </c>
      <c r="L5" s="87" t="s">
        <v>33</v>
      </c>
      <c r="M5" s="97">
        <v>0.21</v>
      </c>
      <c r="N5" s="82"/>
      <c r="O5" s="102"/>
      <c r="P5" s="102"/>
      <c r="Q5" s="102"/>
    </row>
    <row r="6" spans="1:17" s="69" customFormat="1" ht="81.75" customHeight="1">
      <c r="A6" s="82"/>
      <c r="B6" s="82"/>
      <c r="C6" s="83">
        <v>4</v>
      </c>
      <c r="D6" s="84" t="s">
        <v>34</v>
      </c>
      <c r="E6" s="85" t="s">
        <v>30</v>
      </c>
      <c r="F6" s="90">
        <v>1017800</v>
      </c>
      <c r="G6" s="90">
        <v>1017800</v>
      </c>
      <c r="H6" s="84" t="s">
        <v>31</v>
      </c>
      <c r="I6" s="87" t="s">
        <v>21</v>
      </c>
      <c r="J6" s="84" t="s">
        <v>35</v>
      </c>
      <c r="K6" s="100">
        <f>G6*0.806</f>
        <v>820346.8</v>
      </c>
      <c r="L6" s="87" t="s">
        <v>28</v>
      </c>
      <c r="M6" s="97">
        <v>0.19399999999999998</v>
      </c>
      <c r="N6" s="82"/>
      <c r="O6" s="102"/>
      <c r="P6" s="102"/>
      <c r="Q6" s="102"/>
    </row>
    <row r="7" spans="1:17" s="69" customFormat="1" ht="69" customHeight="1">
      <c r="A7" s="82"/>
      <c r="B7" s="82"/>
      <c r="C7" s="91">
        <v>5</v>
      </c>
      <c r="D7" s="84" t="s">
        <v>36</v>
      </c>
      <c r="E7" s="92" t="s">
        <v>37</v>
      </c>
      <c r="F7" s="93" t="s">
        <v>38</v>
      </c>
      <c r="G7" s="93" t="s">
        <v>38</v>
      </c>
      <c r="H7" s="84" t="s">
        <v>20</v>
      </c>
      <c r="I7" s="87" t="s">
        <v>21</v>
      </c>
      <c r="J7" s="84" t="s">
        <v>39</v>
      </c>
      <c r="K7" s="90">
        <v>231168.56</v>
      </c>
      <c r="L7" s="84" t="s">
        <v>23</v>
      </c>
      <c r="M7" s="97">
        <v>0.105</v>
      </c>
      <c r="N7" s="82"/>
      <c r="O7" s="102"/>
      <c r="P7" s="102"/>
      <c r="Q7" s="102"/>
    </row>
    <row r="8" spans="1:17" s="68" customFormat="1" ht="81" customHeight="1">
      <c r="A8" s="27">
        <v>2</v>
      </c>
      <c r="B8" s="27" t="s">
        <v>40</v>
      </c>
      <c r="C8" s="32">
        <v>1</v>
      </c>
      <c r="D8" s="33" t="s">
        <v>41</v>
      </c>
      <c r="E8" s="34" t="s">
        <v>42</v>
      </c>
      <c r="F8" s="29" t="s">
        <v>43</v>
      </c>
      <c r="G8" s="29" t="s">
        <v>44</v>
      </c>
      <c r="H8" s="33" t="s">
        <v>45</v>
      </c>
      <c r="I8" s="33" t="s">
        <v>46</v>
      </c>
      <c r="J8" s="33" t="s">
        <v>47</v>
      </c>
      <c r="K8" s="29" t="s">
        <v>48</v>
      </c>
      <c r="L8" s="87" t="s">
        <v>28</v>
      </c>
      <c r="M8" s="60">
        <v>0.0822</v>
      </c>
      <c r="N8" s="103"/>
      <c r="O8" s="104"/>
      <c r="P8" s="104"/>
      <c r="Q8" s="104"/>
    </row>
  </sheetData>
  <sheetProtection/>
  <mergeCells count="3">
    <mergeCell ref="A1:N1"/>
    <mergeCell ref="A3:A7"/>
    <mergeCell ref="B3:B7"/>
  </mergeCells>
  <printOptions/>
  <pageMargins left="0.75" right="0.75" top="1" bottom="1" header="0.51" footer="0.51"/>
  <pageSetup fitToHeight="0" fitToWidth="1" orientation="landscape" paperSize="9" scale="51"/>
</worksheet>
</file>

<file path=xl/worksheets/sheet2.xml><?xml version="1.0" encoding="utf-8"?>
<worksheet xmlns="http://schemas.openxmlformats.org/spreadsheetml/2006/main" xmlns:r="http://schemas.openxmlformats.org/officeDocument/2006/relationships">
  <dimension ref="A1:O43"/>
  <sheetViews>
    <sheetView zoomScale="85" zoomScaleNormal="85" zoomScaleSheetLayoutView="100" workbookViewId="0" topLeftCell="A1">
      <pane ySplit="2" topLeftCell="A3" activePane="bottomLeft" state="frozen"/>
      <selection pane="bottomLeft" activeCell="A1" sqref="A1:L1"/>
    </sheetView>
  </sheetViews>
  <sheetFormatPr defaultColWidth="9.00390625" defaultRowHeight="14.25"/>
  <cols>
    <col min="1" max="1" width="5.00390625" style="4" customWidth="1"/>
    <col min="2" max="2" width="13.625" style="4" customWidth="1"/>
    <col min="3" max="3" width="6.25390625" style="4" customWidth="1"/>
    <col min="4" max="4" width="34.75390625" style="4" customWidth="1"/>
    <col min="5" max="5" width="42.625" style="5" customWidth="1"/>
    <col min="6" max="6" width="18.625" style="6" customWidth="1"/>
    <col min="7" max="7" width="14.75390625" style="6" customWidth="1"/>
    <col min="8" max="8" width="34.25390625" style="4" customWidth="1"/>
    <col min="9" max="9" width="17.75390625" style="6" customWidth="1"/>
    <col min="10" max="10" width="20.875" style="4" customWidth="1"/>
    <col min="11" max="11" width="12.625" style="7" bestFit="1" customWidth="1"/>
    <col min="12" max="12" width="57.00390625" style="5" customWidth="1"/>
    <col min="13" max="13" width="12.625" style="8" bestFit="1" customWidth="1"/>
    <col min="14" max="14" width="12.625" style="9" bestFit="1" customWidth="1"/>
    <col min="15" max="15" width="10.375" style="9" bestFit="1" customWidth="1"/>
    <col min="16" max="16" width="12.625" style="5" bestFit="1" customWidth="1"/>
    <col min="17" max="16384" width="9.00390625" style="5" customWidth="1"/>
  </cols>
  <sheetData>
    <row r="1" spans="1:12" ht="42.75" customHeight="1">
      <c r="A1" s="10" t="s">
        <v>49</v>
      </c>
      <c r="B1" s="10"/>
      <c r="C1" s="10"/>
      <c r="D1" s="10"/>
      <c r="E1" s="11"/>
      <c r="F1" s="12"/>
      <c r="G1" s="12"/>
      <c r="H1" s="10"/>
      <c r="I1" s="12"/>
      <c r="J1" s="10"/>
      <c r="K1" s="45"/>
      <c r="L1" s="11"/>
    </row>
    <row r="2" spans="1:15" s="1" customFormat="1" ht="36.75" customHeight="1">
      <c r="A2" s="13" t="s">
        <v>1</v>
      </c>
      <c r="B2" s="13" t="s">
        <v>2</v>
      </c>
      <c r="C2" s="14" t="s">
        <v>3</v>
      </c>
      <c r="D2" s="14" t="s">
        <v>4</v>
      </c>
      <c r="E2" s="14" t="s">
        <v>5</v>
      </c>
      <c r="F2" s="15" t="s">
        <v>50</v>
      </c>
      <c r="G2" s="15" t="s">
        <v>6</v>
      </c>
      <c r="H2" s="14" t="s">
        <v>51</v>
      </c>
      <c r="I2" s="15" t="s">
        <v>52</v>
      </c>
      <c r="J2" s="14" t="s">
        <v>53</v>
      </c>
      <c r="K2" s="46" t="s">
        <v>54</v>
      </c>
      <c r="L2" s="13" t="s">
        <v>14</v>
      </c>
      <c r="M2" s="47"/>
      <c r="N2" s="48"/>
      <c r="O2" s="48"/>
    </row>
    <row r="3" spans="1:15" s="2" customFormat="1" ht="24" customHeight="1">
      <c r="A3" s="16">
        <v>1</v>
      </c>
      <c r="B3" s="16" t="s">
        <v>55</v>
      </c>
      <c r="C3" s="17">
        <v>1</v>
      </c>
      <c r="D3" s="18" t="s">
        <v>56</v>
      </c>
      <c r="E3" s="19" t="s">
        <v>57</v>
      </c>
      <c r="F3" s="20">
        <v>260000</v>
      </c>
      <c r="G3" s="21">
        <v>194316.62</v>
      </c>
      <c r="H3" s="18" t="s">
        <v>58</v>
      </c>
      <c r="I3" s="20">
        <v>184600.8</v>
      </c>
      <c r="J3" s="18" t="s">
        <v>59</v>
      </c>
      <c r="K3" s="49">
        <v>0.05</v>
      </c>
      <c r="L3" s="42"/>
      <c r="M3" s="50"/>
      <c r="N3" s="51"/>
      <c r="O3" s="51"/>
    </row>
    <row r="4" spans="1:15" s="2" customFormat="1" ht="27" customHeight="1">
      <c r="A4" s="16">
        <v>2</v>
      </c>
      <c r="B4" s="16" t="s">
        <v>60</v>
      </c>
      <c r="C4" s="22">
        <v>1</v>
      </c>
      <c r="D4" s="23" t="s">
        <v>61</v>
      </c>
      <c r="E4" s="24" t="s">
        <v>62</v>
      </c>
      <c r="F4" s="20">
        <v>380000</v>
      </c>
      <c r="G4" s="20">
        <v>205282.55</v>
      </c>
      <c r="H4" s="25" t="s">
        <v>63</v>
      </c>
      <c r="I4" s="20">
        <v>157128.4</v>
      </c>
      <c r="J4" s="52" t="s">
        <v>28</v>
      </c>
      <c r="K4" s="53">
        <v>0.2601</v>
      </c>
      <c r="L4" s="54" t="s">
        <v>64</v>
      </c>
      <c r="M4" s="50"/>
      <c r="N4" s="51"/>
      <c r="O4" s="51"/>
    </row>
    <row r="5" spans="1:15" s="3" customFormat="1" ht="28.5">
      <c r="A5" s="16"/>
      <c r="B5" s="16"/>
      <c r="C5" s="17">
        <v>2</v>
      </c>
      <c r="D5" s="26" t="s">
        <v>65</v>
      </c>
      <c r="E5" s="19" t="s">
        <v>66</v>
      </c>
      <c r="F5" s="20">
        <v>964000</v>
      </c>
      <c r="G5" s="20">
        <v>33616.1</v>
      </c>
      <c r="H5" s="25" t="s">
        <v>67</v>
      </c>
      <c r="I5" s="20">
        <v>26892.88</v>
      </c>
      <c r="J5" s="52" t="s">
        <v>68</v>
      </c>
      <c r="K5" s="53">
        <f aca="true" t="shared" si="0" ref="K5:K23">(G5-I5)/G5</f>
        <v>0.19999999999999993</v>
      </c>
      <c r="L5" s="54"/>
      <c r="M5" s="50"/>
      <c r="N5" s="55"/>
      <c r="O5" s="55"/>
    </row>
    <row r="6" spans="1:15" s="3" customFormat="1" ht="71.25">
      <c r="A6" s="16"/>
      <c r="B6" s="16"/>
      <c r="C6" s="17">
        <v>3</v>
      </c>
      <c r="D6" s="26" t="s">
        <v>69</v>
      </c>
      <c r="E6" s="19" t="s">
        <v>62</v>
      </c>
      <c r="F6" s="20">
        <v>2930000</v>
      </c>
      <c r="G6" s="20" t="s">
        <v>70</v>
      </c>
      <c r="H6" s="25" t="s">
        <v>71</v>
      </c>
      <c r="I6" s="20">
        <v>1885018.14</v>
      </c>
      <c r="J6" s="52" t="s">
        <v>28</v>
      </c>
      <c r="K6" s="53">
        <v>0.08</v>
      </c>
      <c r="L6" s="54" t="s">
        <v>72</v>
      </c>
      <c r="M6" s="50"/>
      <c r="N6" s="55"/>
      <c r="O6" s="55"/>
    </row>
    <row r="7" spans="1:15" s="3" customFormat="1" ht="28.5">
      <c r="A7" s="16"/>
      <c r="B7" s="16"/>
      <c r="C7" s="17">
        <v>4</v>
      </c>
      <c r="D7" s="26" t="s">
        <v>73</v>
      </c>
      <c r="E7" s="19" t="s">
        <v>74</v>
      </c>
      <c r="F7" s="20">
        <v>2500000</v>
      </c>
      <c r="G7" s="20">
        <v>1945563.39</v>
      </c>
      <c r="H7" s="25" t="s">
        <v>71</v>
      </c>
      <c r="I7" s="20">
        <v>1789918.32</v>
      </c>
      <c r="J7" s="52" t="s">
        <v>28</v>
      </c>
      <c r="K7" s="53">
        <f t="shared" si="0"/>
        <v>0.07999999938321199</v>
      </c>
      <c r="L7" s="54" t="s">
        <v>72</v>
      </c>
      <c r="M7" s="50"/>
      <c r="N7" s="55"/>
      <c r="O7" s="55"/>
    </row>
    <row r="8" spans="1:15" s="3" customFormat="1" ht="28.5">
      <c r="A8" s="16"/>
      <c r="B8" s="16"/>
      <c r="C8" s="17">
        <v>5</v>
      </c>
      <c r="D8" s="26" t="s">
        <v>75</v>
      </c>
      <c r="E8" s="19" t="s">
        <v>74</v>
      </c>
      <c r="F8" s="20">
        <v>724800</v>
      </c>
      <c r="G8" s="20">
        <v>718053.13</v>
      </c>
      <c r="H8" s="25" t="s">
        <v>71</v>
      </c>
      <c r="I8" s="20">
        <v>660608.88</v>
      </c>
      <c r="J8" s="52" t="s">
        <v>28</v>
      </c>
      <c r="K8" s="53">
        <f t="shared" si="0"/>
        <v>0.07999999944293816</v>
      </c>
      <c r="L8" s="54" t="s">
        <v>76</v>
      </c>
      <c r="M8" s="50"/>
      <c r="N8" s="55"/>
      <c r="O8" s="55"/>
    </row>
    <row r="9" spans="1:15" s="3" customFormat="1" ht="28.5">
      <c r="A9" s="16"/>
      <c r="B9" s="16"/>
      <c r="C9" s="17">
        <v>6</v>
      </c>
      <c r="D9" s="26" t="s">
        <v>77</v>
      </c>
      <c r="E9" s="19" t="s">
        <v>78</v>
      </c>
      <c r="F9" s="20">
        <v>700000</v>
      </c>
      <c r="G9" s="20">
        <v>64747.53</v>
      </c>
      <c r="H9" s="25" t="s">
        <v>71</v>
      </c>
      <c r="I9" s="20">
        <v>60862.68</v>
      </c>
      <c r="J9" s="52" t="s">
        <v>28</v>
      </c>
      <c r="K9" s="53">
        <f t="shared" si="0"/>
        <v>0.05999997219971169</v>
      </c>
      <c r="L9" s="54" t="s">
        <v>79</v>
      </c>
      <c r="M9" s="50"/>
      <c r="N9" s="55"/>
      <c r="O9" s="55"/>
    </row>
    <row r="10" spans="1:15" s="3" customFormat="1" ht="28.5">
      <c r="A10" s="16"/>
      <c r="B10" s="16"/>
      <c r="C10" s="17">
        <v>7</v>
      </c>
      <c r="D10" s="26" t="s">
        <v>80</v>
      </c>
      <c r="E10" s="19" t="s">
        <v>81</v>
      </c>
      <c r="F10" s="20">
        <v>1850000</v>
      </c>
      <c r="G10" s="20">
        <v>1770480.03</v>
      </c>
      <c r="H10" s="25" t="s">
        <v>58</v>
      </c>
      <c r="I10" s="20">
        <v>1628841.63</v>
      </c>
      <c r="J10" s="52" t="s">
        <v>33</v>
      </c>
      <c r="K10" s="53">
        <f t="shared" si="0"/>
        <v>0.07999999864443551</v>
      </c>
      <c r="L10" s="54"/>
      <c r="M10" s="50"/>
      <c r="N10" s="55"/>
      <c r="O10" s="55"/>
    </row>
    <row r="11" spans="1:15" s="3" customFormat="1" ht="28.5">
      <c r="A11" s="16"/>
      <c r="B11" s="16"/>
      <c r="C11" s="17">
        <v>8</v>
      </c>
      <c r="D11" s="26" t="s">
        <v>82</v>
      </c>
      <c r="E11" s="19" t="s">
        <v>83</v>
      </c>
      <c r="F11" s="20">
        <v>320000</v>
      </c>
      <c r="G11" s="20">
        <v>253683.54</v>
      </c>
      <c r="H11" s="25" t="s">
        <v>58</v>
      </c>
      <c r="I11" s="20">
        <v>233388.86</v>
      </c>
      <c r="J11" s="52" t="s">
        <v>33</v>
      </c>
      <c r="K11" s="53">
        <f t="shared" si="0"/>
        <v>0.07999998738585885</v>
      </c>
      <c r="L11" s="54"/>
      <c r="M11" s="50"/>
      <c r="N11" s="55"/>
      <c r="O11" s="55"/>
    </row>
    <row r="12" spans="1:15" s="3" customFormat="1" ht="28.5">
      <c r="A12" s="16"/>
      <c r="B12" s="16"/>
      <c r="C12" s="17">
        <v>9</v>
      </c>
      <c r="D12" s="26" t="s">
        <v>84</v>
      </c>
      <c r="E12" s="19" t="s">
        <v>85</v>
      </c>
      <c r="F12" s="20">
        <v>100000</v>
      </c>
      <c r="G12" s="20">
        <v>91967.29</v>
      </c>
      <c r="H12" s="25" t="s">
        <v>86</v>
      </c>
      <c r="I12" s="20">
        <v>82770.65</v>
      </c>
      <c r="J12" s="52" t="s">
        <v>23</v>
      </c>
      <c r="K12" s="53">
        <f t="shared" si="0"/>
        <v>0.09999903226462366</v>
      </c>
      <c r="L12" s="54" t="s">
        <v>87</v>
      </c>
      <c r="M12" s="50"/>
      <c r="N12" s="55"/>
      <c r="O12" s="55"/>
    </row>
    <row r="13" spans="1:15" s="3" customFormat="1" ht="28.5">
      <c r="A13" s="16"/>
      <c r="B13" s="16"/>
      <c r="C13" s="17">
        <v>10</v>
      </c>
      <c r="D13" s="26" t="s">
        <v>88</v>
      </c>
      <c r="E13" s="19" t="s">
        <v>89</v>
      </c>
      <c r="F13" s="20">
        <v>65000</v>
      </c>
      <c r="G13" s="20">
        <v>64829.53</v>
      </c>
      <c r="H13" s="25" t="s">
        <v>86</v>
      </c>
      <c r="I13" s="20">
        <v>58346.58</v>
      </c>
      <c r="J13" s="52" t="s">
        <v>23</v>
      </c>
      <c r="K13" s="53">
        <f t="shared" si="0"/>
        <v>0.09999995372479173</v>
      </c>
      <c r="L13" s="54" t="s">
        <v>87</v>
      </c>
      <c r="M13" s="50"/>
      <c r="N13" s="55"/>
      <c r="O13" s="55"/>
    </row>
    <row r="14" spans="1:15" s="2" customFormat="1" ht="28.5">
      <c r="A14" s="16"/>
      <c r="B14" s="16"/>
      <c r="C14" s="22">
        <v>11</v>
      </c>
      <c r="D14" s="23" t="s">
        <v>90</v>
      </c>
      <c r="E14" s="24" t="s">
        <v>83</v>
      </c>
      <c r="F14" s="20">
        <v>600000</v>
      </c>
      <c r="G14" s="20">
        <v>566903.44</v>
      </c>
      <c r="H14" s="25" t="s">
        <v>58</v>
      </c>
      <c r="I14" s="20">
        <v>523711.16</v>
      </c>
      <c r="J14" s="52" t="s">
        <v>33</v>
      </c>
      <c r="K14" s="53">
        <f t="shared" si="0"/>
        <v>0.07618983578579092</v>
      </c>
      <c r="L14" s="54"/>
      <c r="M14" s="50"/>
      <c r="N14" s="51"/>
      <c r="O14" s="51"/>
    </row>
    <row r="15" spans="1:15" s="3" customFormat="1" ht="28.5">
      <c r="A15" s="16"/>
      <c r="B15" s="16"/>
      <c r="C15" s="17">
        <v>12</v>
      </c>
      <c r="D15" s="26" t="s">
        <v>91</v>
      </c>
      <c r="E15" s="19" t="s">
        <v>92</v>
      </c>
      <c r="F15" s="20">
        <v>55000</v>
      </c>
      <c r="G15" s="20">
        <v>54893.39</v>
      </c>
      <c r="H15" s="25" t="s">
        <v>86</v>
      </c>
      <c r="I15" s="20">
        <v>49404.05</v>
      </c>
      <c r="J15" s="52" t="s">
        <v>23</v>
      </c>
      <c r="K15" s="53">
        <f t="shared" si="0"/>
        <v>0.10000001821712955</v>
      </c>
      <c r="L15" s="54" t="s">
        <v>87</v>
      </c>
      <c r="M15" s="50"/>
      <c r="N15" s="55"/>
      <c r="O15" s="55"/>
    </row>
    <row r="16" spans="1:15" s="3" customFormat="1" ht="28.5">
      <c r="A16" s="16"/>
      <c r="B16" s="16"/>
      <c r="C16" s="17">
        <v>13</v>
      </c>
      <c r="D16" s="26" t="s">
        <v>93</v>
      </c>
      <c r="E16" s="19" t="s">
        <v>94</v>
      </c>
      <c r="F16" s="20">
        <v>140000</v>
      </c>
      <c r="G16" s="20">
        <v>138330.59</v>
      </c>
      <c r="H16" s="25" t="s">
        <v>58</v>
      </c>
      <c r="I16" s="20">
        <v>127264.14</v>
      </c>
      <c r="J16" s="52" t="s">
        <v>33</v>
      </c>
      <c r="K16" s="53">
        <f t="shared" si="0"/>
        <v>0.08000002024136525</v>
      </c>
      <c r="L16" s="54"/>
      <c r="M16" s="50"/>
      <c r="N16" s="55"/>
      <c r="O16" s="55"/>
    </row>
    <row r="17" spans="1:15" s="3" customFormat="1" ht="28.5">
      <c r="A17" s="16"/>
      <c r="B17" s="16"/>
      <c r="C17" s="17">
        <v>14</v>
      </c>
      <c r="D17" s="26" t="s">
        <v>95</v>
      </c>
      <c r="E17" s="19" t="s">
        <v>96</v>
      </c>
      <c r="F17" s="20">
        <v>490000</v>
      </c>
      <c r="G17" s="20">
        <v>228784.95</v>
      </c>
      <c r="H17" s="25" t="s">
        <v>71</v>
      </c>
      <c r="I17" s="20">
        <v>215057.85</v>
      </c>
      <c r="J17" s="52" t="s">
        <v>28</v>
      </c>
      <c r="K17" s="53">
        <f t="shared" si="0"/>
        <v>0.06000001311275067</v>
      </c>
      <c r="L17" s="54" t="s">
        <v>79</v>
      </c>
      <c r="M17" s="50"/>
      <c r="N17" s="55"/>
      <c r="O17" s="55"/>
    </row>
    <row r="18" spans="1:15" s="3" customFormat="1" ht="28.5">
      <c r="A18" s="16"/>
      <c r="B18" s="16"/>
      <c r="C18" s="17">
        <v>15</v>
      </c>
      <c r="D18" s="26" t="s">
        <v>97</v>
      </c>
      <c r="E18" s="19" t="s">
        <v>96</v>
      </c>
      <c r="F18" s="20">
        <v>490000</v>
      </c>
      <c r="G18" s="20">
        <v>248473.49</v>
      </c>
      <c r="H18" s="25" t="s">
        <v>71</v>
      </c>
      <c r="I18" s="20">
        <v>233565.08</v>
      </c>
      <c r="J18" s="52" t="s">
        <v>28</v>
      </c>
      <c r="K18" s="53">
        <f t="shared" si="0"/>
        <v>0.06000000241474454</v>
      </c>
      <c r="L18" s="54" t="s">
        <v>79</v>
      </c>
      <c r="M18" s="50"/>
      <c r="N18" s="55"/>
      <c r="O18" s="55"/>
    </row>
    <row r="19" spans="1:15" s="3" customFormat="1" ht="28.5">
      <c r="A19" s="16"/>
      <c r="B19" s="16"/>
      <c r="C19" s="17">
        <v>16</v>
      </c>
      <c r="D19" s="26" t="s">
        <v>98</v>
      </c>
      <c r="E19" s="19" t="s">
        <v>99</v>
      </c>
      <c r="F19" s="20">
        <v>450000</v>
      </c>
      <c r="G19" s="20">
        <v>214739.85</v>
      </c>
      <c r="H19" s="25" t="s">
        <v>71</v>
      </c>
      <c r="I19" s="20">
        <v>201855.46</v>
      </c>
      <c r="J19" s="52" t="s">
        <v>28</v>
      </c>
      <c r="K19" s="53">
        <f t="shared" si="0"/>
        <v>0.05999999534320255</v>
      </c>
      <c r="L19" s="54" t="s">
        <v>79</v>
      </c>
      <c r="M19" s="50"/>
      <c r="N19" s="55"/>
      <c r="O19" s="55"/>
    </row>
    <row r="20" spans="1:15" s="3" customFormat="1" ht="28.5">
      <c r="A20" s="16"/>
      <c r="B20" s="16"/>
      <c r="C20" s="17">
        <v>17</v>
      </c>
      <c r="D20" s="26" t="s">
        <v>100</v>
      </c>
      <c r="E20" s="19" t="s">
        <v>101</v>
      </c>
      <c r="F20" s="20">
        <v>360000</v>
      </c>
      <c r="G20" s="20">
        <v>156874.07</v>
      </c>
      <c r="H20" s="25" t="s">
        <v>71</v>
      </c>
      <c r="I20" s="20">
        <v>147461.63</v>
      </c>
      <c r="J20" s="52" t="s">
        <v>28</v>
      </c>
      <c r="K20" s="53">
        <f t="shared" si="0"/>
        <v>0.05999997322693293</v>
      </c>
      <c r="L20" s="54" t="s">
        <v>79</v>
      </c>
      <c r="M20" s="50"/>
      <c r="N20" s="55"/>
      <c r="O20" s="55"/>
    </row>
    <row r="21" spans="1:15" s="3" customFormat="1" ht="28.5">
      <c r="A21" s="16"/>
      <c r="B21" s="16"/>
      <c r="C21" s="17">
        <v>18</v>
      </c>
      <c r="D21" s="26" t="s">
        <v>102</v>
      </c>
      <c r="E21" s="19" t="s">
        <v>103</v>
      </c>
      <c r="F21" s="20">
        <v>70000</v>
      </c>
      <c r="G21" s="20">
        <v>35152.82</v>
      </c>
      <c r="H21" s="25" t="s">
        <v>104</v>
      </c>
      <c r="I21" s="20">
        <v>31637.54</v>
      </c>
      <c r="J21" s="52" t="s">
        <v>105</v>
      </c>
      <c r="K21" s="53">
        <f t="shared" si="0"/>
        <v>0.09999994310556021</v>
      </c>
      <c r="L21" s="54" t="s">
        <v>79</v>
      </c>
      <c r="M21" s="50"/>
      <c r="N21" s="55"/>
      <c r="O21" s="55"/>
    </row>
    <row r="22" spans="1:15" s="2" customFormat="1" ht="28.5">
      <c r="A22" s="16"/>
      <c r="B22" s="16"/>
      <c r="C22" s="17">
        <v>19</v>
      </c>
      <c r="D22" s="26" t="s">
        <v>106</v>
      </c>
      <c r="E22" s="19" t="s">
        <v>107</v>
      </c>
      <c r="F22" s="20">
        <v>130000</v>
      </c>
      <c r="G22" s="20">
        <v>55683.81</v>
      </c>
      <c r="H22" s="25" t="s">
        <v>47</v>
      </c>
      <c r="I22" s="20">
        <v>50115.43</v>
      </c>
      <c r="J22" s="52" t="s">
        <v>28</v>
      </c>
      <c r="K22" s="53">
        <f t="shared" si="0"/>
        <v>0.09999998204145868</v>
      </c>
      <c r="L22" s="54" t="s">
        <v>79</v>
      </c>
      <c r="M22" s="50"/>
      <c r="N22" s="51"/>
      <c r="O22" s="51"/>
    </row>
    <row r="23" spans="1:15" s="3" customFormat="1" ht="28.5">
      <c r="A23" s="16"/>
      <c r="B23" s="16"/>
      <c r="C23" s="17">
        <v>20</v>
      </c>
      <c r="D23" s="26" t="s">
        <v>108</v>
      </c>
      <c r="E23" s="19" t="s">
        <v>109</v>
      </c>
      <c r="F23" s="20">
        <v>195000</v>
      </c>
      <c r="G23" s="20">
        <v>191800.29</v>
      </c>
      <c r="H23" s="25" t="s">
        <v>86</v>
      </c>
      <c r="I23" s="20">
        <v>172620.26</v>
      </c>
      <c r="J23" s="52" t="s">
        <v>23</v>
      </c>
      <c r="K23" s="53">
        <f t="shared" si="0"/>
        <v>0.10000000521375645</v>
      </c>
      <c r="L23" s="54" t="s">
        <v>110</v>
      </c>
      <c r="M23" s="50"/>
      <c r="N23" s="55"/>
      <c r="O23" s="55"/>
    </row>
    <row r="24" spans="1:15" s="2" customFormat="1" ht="57">
      <c r="A24" s="16"/>
      <c r="B24" s="16"/>
      <c r="C24" s="22">
        <v>21</v>
      </c>
      <c r="D24" s="23" t="s">
        <v>111</v>
      </c>
      <c r="E24" s="24" t="s">
        <v>112</v>
      </c>
      <c r="F24" s="20">
        <v>3500000</v>
      </c>
      <c r="G24" s="20">
        <v>407405.87</v>
      </c>
      <c r="H24" s="25" t="s">
        <v>113</v>
      </c>
      <c r="I24" s="20" t="s">
        <v>114</v>
      </c>
      <c r="J24" s="52" t="s">
        <v>115</v>
      </c>
      <c r="K24" s="53" t="s">
        <v>116</v>
      </c>
      <c r="L24" s="54"/>
      <c r="M24" s="50"/>
      <c r="N24" s="51"/>
      <c r="O24" s="51"/>
    </row>
    <row r="25" spans="1:15" s="3" customFormat="1" ht="28.5">
      <c r="A25" s="16"/>
      <c r="B25" s="16"/>
      <c r="C25" s="17">
        <v>22</v>
      </c>
      <c r="D25" s="26" t="s">
        <v>117</v>
      </c>
      <c r="E25" s="19" t="s">
        <v>118</v>
      </c>
      <c r="F25" s="20">
        <v>1200000</v>
      </c>
      <c r="G25" s="20">
        <v>62951.1</v>
      </c>
      <c r="H25" s="25" t="s">
        <v>119</v>
      </c>
      <c r="I25" s="20">
        <v>52281.77</v>
      </c>
      <c r="J25" s="52" t="s">
        <v>120</v>
      </c>
      <c r="K25" s="53">
        <v>0.16949999999999998</v>
      </c>
      <c r="L25" s="54" t="s">
        <v>121</v>
      </c>
      <c r="M25" s="50"/>
      <c r="N25" s="55"/>
      <c r="O25" s="55"/>
    </row>
    <row r="26" spans="1:15" s="2" customFormat="1" ht="42.75">
      <c r="A26" s="16"/>
      <c r="B26" s="16"/>
      <c r="C26" s="22">
        <v>23</v>
      </c>
      <c r="D26" s="23" t="s">
        <v>122</v>
      </c>
      <c r="E26" s="24" t="s">
        <v>123</v>
      </c>
      <c r="F26" s="20">
        <v>1200000</v>
      </c>
      <c r="G26" s="20">
        <v>53296.62</v>
      </c>
      <c r="H26" s="25" t="s">
        <v>124</v>
      </c>
      <c r="I26" s="20">
        <v>45028.19</v>
      </c>
      <c r="J26" s="52" t="s">
        <v>125</v>
      </c>
      <c r="K26" s="53">
        <v>0.1678</v>
      </c>
      <c r="L26" s="54" t="s">
        <v>126</v>
      </c>
      <c r="M26" s="50"/>
      <c r="N26" s="51"/>
      <c r="O26" s="51"/>
    </row>
    <row r="27" spans="1:15" s="2" customFormat="1" ht="42.75">
      <c r="A27" s="16"/>
      <c r="B27" s="16"/>
      <c r="C27" s="17">
        <v>24</v>
      </c>
      <c r="D27" s="26" t="s">
        <v>127</v>
      </c>
      <c r="E27" s="19" t="s">
        <v>128</v>
      </c>
      <c r="F27" s="20">
        <v>270000</v>
      </c>
      <c r="G27" s="20">
        <v>199703</v>
      </c>
      <c r="H27" s="25" t="s">
        <v>129</v>
      </c>
      <c r="I27" s="20">
        <v>169698.37</v>
      </c>
      <c r="J27" s="52" t="s">
        <v>130</v>
      </c>
      <c r="K27" s="53">
        <v>0.1502</v>
      </c>
      <c r="L27" s="54" t="s">
        <v>121</v>
      </c>
      <c r="M27" s="50"/>
      <c r="N27" s="51"/>
      <c r="O27" s="51"/>
    </row>
    <row r="28" spans="1:15" s="2" customFormat="1" ht="42.75">
      <c r="A28" s="16"/>
      <c r="B28" s="16"/>
      <c r="C28" s="22">
        <v>25</v>
      </c>
      <c r="D28" s="23" t="s">
        <v>131</v>
      </c>
      <c r="E28" s="24" t="s">
        <v>132</v>
      </c>
      <c r="F28" s="20">
        <v>80000</v>
      </c>
      <c r="G28" s="20">
        <v>76643.83</v>
      </c>
      <c r="H28" s="25" t="s">
        <v>133</v>
      </c>
      <c r="I28" s="20">
        <v>66372.75</v>
      </c>
      <c r="J28" s="52" t="s">
        <v>130</v>
      </c>
      <c r="K28" s="53">
        <v>0.1439</v>
      </c>
      <c r="L28" s="54" t="s">
        <v>134</v>
      </c>
      <c r="M28" s="50"/>
      <c r="N28" s="51"/>
      <c r="O28" s="51"/>
    </row>
    <row r="29" spans="1:15" s="3" customFormat="1" ht="28.5">
      <c r="A29" s="16"/>
      <c r="B29" s="16"/>
      <c r="C29" s="17">
        <v>26</v>
      </c>
      <c r="D29" s="26" t="s">
        <v>135</v>
      </c>
      <c r="E29" s="19" t="s">
        <v>136</v>
      </c>
      <c r="F29" s="20">
        <v>420000</v>
      </c>
      <c r="G29" s="20">
        <v>419183.73</v>
      </c>
      <c r="H29" s="25" t="s">
        <v>58</v>
      </c>
      <c r="I29" s="20">
        <v>385649.03160000005</v>
      </c>
      <c r="J29" s="52" t="s">
        <v>23</v>
      </c>
      <c r="K29" s="53">
        <f aca="true" t="shared" si="1" ref="K29:K31">(G29-I29)/G29</f>
        <v>0.07999999999999985</v>
      </c>
      <c r="L29" s="54"/>
      <c r="M29" s="50"/>
      <c r="N29" s="55"/>
      <c r="O29" s="55"/>
    </row>
    <row r="30" spans="1:15" s="3" customFormat="1" ht="28.5">
      <c r="A30" s="16"/>
      <c r="B30" s="16"/>
      <c r="C30" s="17">
        <v>27</v>
      </c>
      <c r="D30" s="26" t="s">
        <v>137</v>
      </c>
      <c r="E30" s="19" t="s">
        <v>138</v>
      </c>
      <c r="F30" s="20">
        <v>1090000</v>
      </c>
      <c r="G30" s="20">
        <v>863127.52</v>
      </c>
      <c r="H30" s="25" t="s">
        <v>58</v>
      </c>
      <c r="I30" s="20">
        <v>794077.3184000001</v>
      </c>
      <c r="J30" s="52" t="s">
        <v>23</v>
      </c>
      <c r="K30" s="53">
        <f t="shared" si="1"/>
        <v>0.07999999999999989</v>
      </c>
      <c r="L30" s="54"/>
      <c r="M30" s="50"/>
      <c r="N30" s="55"/>
      <c r="O30" s="55"/>
    </row>
    <row r="31" spans="1:15" s="3" customFormat="1" ht="28.5">
      <c r="A31" s="16"/>
      <c r="B31" s="16"/>
      <c r="C31" s="17">
        <v>28</v>
      </c>
      <c r="D31" s="26" t="s">
        <v>139</v>
      </c>
      <c r="E31" s="19" t="s">
        <v>140</v>
      </c>
      <c r="F31" s="20">
        <v>698000</v>
      </c>
      <c r="G31" s="20">
        <v>513583.47</v>
      </c>
      <c r="H31" s="25" t="s">
        <v>58</v>
      </c>
      <c r="I31" s="20">
        <v>472496.79240000003</v>
      </c>
      <c r="J31" s="52" t="s">
        <v>23</v>
      </c>
      <c r="K31" s="53">
        <f t="shared" si="1"/>
        <v>0.07999999999999988</v>
      </c>
      <c r="L31" s="54"/>
      <c r="M31" s="50"/>
      <c r="N31" s="55"/>
      <c r="O31" s="55"/>
    </row>
    <row r="32" spans="1:15" s="2" customFormat="1" ht="28.5">
      <c r="A32" s="27">
        <v>3</v>
      </c>
      <c r="B32" s="27" t="s">
        <v>141</v>
      </c>
      <c r="C32" s="27">
        <v>1</v>
      </c>
      <c r="D32" s="23" t="s">
        <v>142</v>
      </c>
      <c r="E32" s="28" t="s">
        <v>143</v>
      </c>
      <c r="F32" s="29" t="s">
        <v>144</v>
      </c>
      <c r="G32" s="29">
        <v>89335.18571428572</v>
      </c>
      <c r="H32" s="30" t="s">
        <v>145</v>
      </c>
      <c r="I32" s="56">
        <v>62534.63</v>
      </c>
      <c r="J32" s="57" t="s">
        <v>146</v>
      </c>
      <c r="K32" s="58">
        <v>0.3</v>
      </c>
      <c r="L32" s="59"/>
      <c r="M32" s="50"/>
      <c r="N32" s="51"/>
      <c r="O32" s="51"/>
    </row>
    <row r="33" spans="1:15" s="3" customFormat="1" ht="42.75">
      <c r="A33" s="31">
        <v>4</v>
      </c>
      <c r="B33" s="31" t="s">
        <v>40</v>
      </c>
      <c r="C33" s="32">
        <v>1</v>
      </c>
      <c r="D33" s="33" t="s">
        <v>147</v>
      </c>
      <c r="E33" s="34" t="s">
        <v>148</v>
      </c>
      <c r="F33" s="29" t="s">
        <v>144</v>
      </c>
      <c r="G33" s="29">
        <v>30000</v>
      </c>
      <c r="H33" s="33" t="s">
        <v>149</v>
      </c>
      <c r="I33" s="29">
        <v>26326.52</v>
      </c>
      <c r="J33" s="33" t="s">
        <v>28</v>
      </c>
      <c r="K33" s="60">
        <f aca="true" t="shared" si="2" ref="K33:K35">(G33-I33)/G33</f>
        <v>0.12244933333333331</v>
      </c>
      <c r="L33" s="61"/>
      <c r="M33" s="50"/>
      <c r="N33" s="55"/>
      <c r="O33" s="55"/>
    </row>
    <row r="34" spans="1:15" s="3" customFormat="1" ht="28.5">
      <c r="A34" s="31"/>
      <c r="B34" s="31"/>
      <c r="C34" s="32">
        <v>2</v>
      </c>
      <c r="D34" s="33" t="s">
        <v>150</v>
      </c>
      <c r="E34" s="34" t="s">
        <v>151</v>
      </c>
      <c r="F34" s="29" t="s">
        <v>144</v>
      </c>
      <c r="G34" s="29">
        <v>43000</v>
      </c>
      <c r="H34" s="33" t="s">
        <v>149</v>
      </c>
      <c r="I34" s="29">
        <v>34897.44</v>
      </c>
      <c r="J34" s="33" t="s">
        <v>28</v>
      </c>
      <c r="K34" s="60">
        <f t="shared" si="2"/>
        <v>0.18843162790697668</v>
      </c>
      <c r="L34" s="61"/>
      <c r="M34" s="50"/>
      <c r="N34" s="55"/>
      <c r="O34" s="55"/>
    </row>
    <row r="35" spans="1:15" s="3" customFormat="1" ht="28.5">
      <c r="A35" s="31"/>
      <c r="B35" s="31"/>
      <c r="C35" s="32">
        <v>3</v>
      </c>
      <c r="D35" s="33" t="s">
        <v>152</v>
      </c>
      <c r="E35" s="34" t="s">
        <v>153</v>
      </c>
      <c r="F35" s="29" t="s">
        <v>144</v>
      </c>
      <c r="G35" s="29">
        <v>35000</v>
      </c>
      <c r="H35" s="33" t="s">
        <v>63</v>
      </c>
      <c r="I35" s="29">
        <v>31391.08</v>
      </c>
      <c r="J35" s="33" t="s">
        <v>28</v>
      </c>
      <c r="K35" s="60">
        <f t="shared" si="2"/>
        <v>0.10311199999999995</v>
      </c>
      <c r="L35" s="61"/>
      <c r="M35" s="50"/>
      <c r="N35" s="55"/>
      <c r="O35" s="55"/>
    </row>
    <row r="36" spans="1:15" s="3" customFormat="1" ht="142.5">
      <c r="A36" s="31">
        <v>5</v>
      </c>
      <c r="B36" s="31" t="s">
        <v>154</v>
      </c>
      <c r="C36" s="35">
        <v>1</v>
      </c>
      <c r="D36" s="31" t="s">
        <v>155</v>
      </c>
      <c r="E36" s="36" t="s">
        <v>156</v>
      </c>
      <c r="F36" s="37" t="s">
        <v>144</v>
      </c>
      <c r="G36" s="38">
        <v>4800</v>
      </c>
      <c r="H36" s="35" t="s">
        <v>157</v>
      </c>
      <c r="I36" s="62">
        <v>3000</v>
      </c>
      <c r="J36" s="35" t="s">
        <v>158</v>
      </c>
      <c r="K36" s="63">
        <f aca="true" t="shared" si="3" ref="K36:K38">1-I36/G36</f>
        <v>0.375</v>
      </c>
      <c r="L36" s="64"/>
      <c r="M36" s="50"/>
      <c r="N36" s="55"/>
      <c r="O36" s="55"/>
    </row>
    <row r="37" spans="1:15" s="3" customFormat="1" ht="128.25">
      <c r="A37" s="31"/>
      <c r="B37" s="31"/>
      <c r="C37" s="35">
        <v>2</v>
      </c>
      <c r="D37" s="39" t="s">
        <v>159</v>
      </c>
      <c r="E37" s="36" t="s">
        <v>160</v>
      </c>
      <c r="F37" s="37" t="s">
        <v>144</v>
      </c>
      <c r="G37" s="38">
        <v>165206</v>
      </c>
      <c r="H37" s="35" t="s">
        <v>161</v>
      </c>
      <c r="I37" s="62">
        <v>99996.4</v>
      </c>
      <c r="J37" s="35" t="s">
        <v>162</v>
      </c>
      <c r="K37" s="63">
        <f t="shared" si="3"/>
        <v>0.3947168989019769</v>
      </c>
      <c r="L37" s="64"/>
      <c r="M37" s="50"/>
      <c r="N37" s="55" t="s">
        <v>163</v>
      </c>
      <c r="O37" s="55"/>
    </row>
    <row r="38" spans="1:15" s="3" customFormat="1" ht="128.25">
      <c r="A38" s="31"/>
      <c r="B38" s="31"/>
      <c r="C38" s="35">
        <v>3</v>
      </c>
      <c r="D38" s="31" t="s">
        <v>164</v>
      </c>
      <c r="E38" s="36" t="s">
        <v>165</v>
      </c>
      <c r="F38" s="37" t="s">
        <v>144</v>
      </c>
      <c r="G38" s="38">
        <v>64653.55</v>
      </c>
      <c r="H38" s="35" t="s">
        <v>166</v>
      </c>
      <c r="I38" s="62">
        <v>49733.5</v>
      </c>
      <c r="J38" s="35" t="s">
        <v>167</v>
      </c>
      <c r="K38" s="63">
        <f t="shared" si="3"/>
        <v>0.23076923076923084</v>
      </c>
      <c r="L38" s="64"/>
      <c r="M38" s="50"/>
      <c r="N38" s="55"/>
      <c r="O38" s="55"/>
    </row>
    <row r="39" spans="1:15" s="3" customFormat="1" ht="28.5">
      <c r="A39" s="31">
        <v>6</v>
      </c>
      <c r="B39" s="31" t="s">
        <v>60</v>
      </c>
      <c r="C39" s="40">
        <v>1</v>
      </c>
      <c r="D39" s="41" t="s">
        <v>168</v>
      </c>
      <c r="E39" s="42" t="s">
        <v>169</v>
      </c>
      <c r="F39" s="37">
        <v>28354.4</v>
      </c>
      <c r="G39" s="37">
        <v>28354.4</v>
      </c>
      <c r="H39" s="35" t="s">
        <v>170</v>
      </c>
      <c r="I39" s="62">
        <v>26936.68</v>
      </c>
      <c r="J39" s="35" t="s">
        <v>105</v>
      </c>
      <c r="K39" s="63">
        <v>0.05</v>
      </c>
      <c r="L39" s="61"/>
      <c r="M39" s="50"/>
      <c r="N39" s="55"/>
      <c r="O39" s="55"/>
    </row>
    <row r="40" spans="1:15" s="3" customFormat="1" ht="42.75">
      <c r="A40" s="31"/>
      <c r="B40" s="31"/>
      <c r="C40" s="40">
        <v>2</v>
      </c>
      <c r="D40" s="41" t="s">
        <v>171</v>
      </c>
      <c r="E40" s="42" t="s">
        <v>172</v>
      </c>
      <c r="F40" s="37">
        <v>68265</v>
      </c>
      <c r="G40" s="37">
        <v>68265</v>
      </c>
      <c r="H40" s="35" t="s">
        <v>173</v>
      </c>
      <c r="I40" s="62">
        <v>47785.5</v>
      </c>
      <c r="J40" s="35" t="s">
        <v>174</v>
      </c>
      <c r="K40" s="63">
        <f>(G40-I40)/G40</f>
        <v>0.3</v>
      </c>
      <c r="L40" s="61"/>
      <c r="M40" s="50"/>
      <c r="N40" s="55"/>
      <c r="O40" s="55"/>
    </row>
    <row r="41" spans="1:15" s="3" customFormat="1" ht="14.25">
      <c r="A41" s="43"/>
      <c r="B41" s="43"/>
      <c r="C41" s="43"/>
      <c r="D41" s="43"/>
      <c r="F41" s="44"/>
      <c r="G41" s="44"/>
      <c r="H41" s="43"/>
      <c r="I41" s="44"/>
      <c r="J41" s="43"/>
      <c r="K41" s="65"/>
      <c r="M41" s="66"/>
      <c r="N41" s="55"/>
      <c r="O41" s="55"/>
    </row>
    <row r="42" spans="1:15" s="3" customFormat="1" ht="14.25">
      <c r="A42" s="43"/>
      <c r="B42" s="43"/>
      <c r="C42" s="43"/>
      <c r="D42" s="43"/>
      <c r="F42" s="44"/>
      <c r="G42" s="44"/>
      <c r="H42" s="43"/>
      <c r="I42" s="44"/>
      <c r="J42" s="43"/>
      <c r="K42" s="65"/>
      <c r="M42" s="66"/>
      <c r="N42" s="55"/>
      <c r="O42" s="55"/>
    </row>
    <row r="43" spans="1:15" s="3" customFormat="1" ht="14.25">
      <c r="A43" s="43"/>
      <c r="B43" s="43"/>
      <c r="C43" s="43"/>
      <c r="D43" s="43"/>
      <c r="F43" s="44"/>
      <c r="G43" s="44"/>
      <c r="H43" s="43"/>
      <c r="I43" s="44"/>
      <c r="J43" s="43"/>
      <c r="K43" s="65"/>
      <c r="M43" s="66"/>
      <c r="N43" s="55"/>
      <c r="O43" s="55"/>
    </row>
  </sheetData>
  <sheetProtection/>
  <mergeCells count="9">
    <mergeCell ref="A1:L1"/>
    <mergeCell ref="A4:A31"/>
    <mergeCell ref="A33:A35"/>
    <mergeCell ref="A36:A38"/>
    <mergeCell ref="A39:A40"/>
    <mergeCell ref="B4:B31"/>
    <mergeCell ref="B33:B35"/>
    <mergeCell ref="B36:B38"/>
    <mergeCell ref="B39:B40"/>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2021-09-14T07:09:37Z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