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245" windowHeight="12465" activeTab="0"/>
  </bookViews>
  <sheets>
    <sheet name="2021年2月内部招标项目实施情况汇总表" sheetId="1" r:id="rId1"/>
    <sheet name="2021年2月议标项目实施情况汇总表" sheetId="2" r:id="rId2"/>
  </sheets>
  <definedNames/>
  <calcPr fullCalcOnLoad="1"/>
</workbook>
</file>

<file path=xl/sharedStrings.xml><?xml version="1.0" encoding="utf-8"?>
<sst xmlns="http://schemas.openxmlformats.org/spreadsheetml/2006/main" count="86" uniqueCount="63">
  <si>
    <t>2021年2月内部招标项目实施情况汇总表</t>
  </si>
  <si>
    <t>序号</t>
  </si>
  <si>
    <t>项目管理者</t>
  </si>
  <si>
    <t>项目序号</t>
  </si>
  <si>
    <t>项目名称</t>
  </si>
  <si>
    <t>项目内容</t>
  </si>
  <si>
    <t>估算、概算或预算（元）</t>
  </si>
  <si>
    <t>招标金额（元）</t>
  </si>
  <si>
    <t>拟邀请
投标单位名单</t>
  </si>
  <si>
    <t>评标方法</t>
  </si>
  <si>
    <t>中标单位</t>
  </si>
  <si>
    <t>中标金额（元）</t>
  </si>
  <si>
    <t>中标单位资质</t>
  </si>
  <si>
    <t>下浮率</t>
  </si>
  <si>
    <t>备注</t>
  </si>
  <si>
    <t>供水公司</t>
  </si>
  <si>
    <t>高景太阳能项目配套园区外接供水工程</t>
  </si>
  <si>
    <t>加压泵站项目内土建内容。包括基础砼浇筑工程、墙体工程、门窗工程、内外装修工程、临时道路及绿化等配套项目。</t>
  </si>
  <si>
    <t>广东爱得威建设（集团）股份有限公司
珠海经济特区德振工程有限公司
珠海市和泰建筑工程有限公司
珠海市博土建建筑工程有限公司
珠海市供排水管网有限公司</t>
  </si>
  <si>
    <t>合理低价中标法</t>
  </si>
  <si>
    <t>广东爱得威建设（集团）股份有限公司</t>
  </si>
  <si>
    <t>建筑工程施工总承包叁级</t>
  </si>
  <si>
    <t>用户工程</t>
  </si>
  <si>
    <t>管网公司</t>
  </si>
  <si>
    <t>珠海供排水管网有限公司第一分公司2021年度监理服务</t>
  </si>
  <si>
    <t>年度维修工程（5万元以上400万元以下）、日常管养维修工程（5万元以上400万元以下）、抢修工程（5万元以上400万元以下）和代建工程等施工的全过程监理服务</t>
  </si>
  <si>
    <t>珠海市城市开发监理有限公司
珠海市建设工程监理有限公司
珠海市强宇工程监理有限公司
珠海经济特区建设监理有限公司
珠海华邦天创项目管理有限公司
广东建浩工程项目管理有限公司</t>
  </si>
  <si>
    <t>广东建浩工程项目管理有限公司</t>
  </si>
  <si>
    <t>市政甲级资质</t>
  </si>
  <si>
    <t>珠海供排水管网有限公司第二分公司2021年度监理服务</t>
  </si>
  <si>
    <r>
      <t>珠海市城市开发监理有限公司</t>
    </r>
    <r>
      <rPr>
        <sz val="12"/>
        <rFont val="Times New Roman"/>
        <family val="1"/>
      </rPr>
      <t xml:space="preserve">
</t>
    </r>
    <r>
      <rPr>
        <sz val="12"/>
        <rFont val="仿宋"/>
        <family val="3"/>
      </rPr>
      <t>珠海市建设工程监理有限公司
珠海市强宇工程监理有限公司
珠海经济特区建设监理有限公司
珠海华邦天创项目管理有限公司
广东建浩工程项目管理有限公司</t>
    </r>
  </si>
  <si>
    <t>珠海华邦天创项目管理有限公司</t>
  </si>
  <si>
    <t>市政乙级资质</t>
  </si>
  <si>
    <t>珠海供排水管网有限公司第三分公司2021年度监理服务</t>
  </si>
  <si>
    <t>珠海经济特区建设监理有限公司</t>
  </si>
  <si>
    <t>甲级资质</t>
  </si>
  <si>
    <t>珠海供排水管网有限公司2021年年度造价咨询服务</t>
  </si>
  <si>
    <t>管网公司年度维修工程（5万元以上400万元以下）、日常管养维修工程（5万元以上400万元以下）、抢修工程（5万元以上400万元以下）、代建工程及其他基建技改工程的造价咨询服务（具体以甲方的任务书为准）</t>
  </si>
  <si>
    <t>广东信仕德建设项目管理有限公司
深圳市合创建设工程顾问有限公司
广东长信德工程咨询有限公司
珠海德联工程咨询有限公司
广东明正项目管理有限公司
广东巨正建设项目管理有限公司</t>
  </si>
  <si>
    <t>深圳市合创建设工程顾问有限公司</t>
  </si>
  <si>
    <t>2021年2月议标项目实施情况汇总表</t>
  </si>
  <si>
    <t>集团批复资金（元）</t>
  </si>
  <si>
    <t>议标单位</t>
  </si>
  <si>
    <t>议标合同金额（元）</t>
  </si>
  <si>
    <t>议标单位资质</t>
  </si>
  <si>
    <t>议标下浮率</t>
  </si>
  <si>
    <t>西江建管公司</t>
  </si>
  <si>
    <t>梅溪水库至大镜山水库连通渠护岸及进库道路修复工程勘察</t>
  </si>
  <si>
    <t>梅溪水库至大镜山水库连通渠护岸及进库道路修复工程主要内容为：在梅溪进厂管工程中考虑进出场道路沿线3处塌方点约100米砌筑挡土墙、进水闸前引水渠增加浆砌石护底和边坡、将溢洪道与进水闸前引水渠接通、连通管出水口增加两侧挡墙和护底。</t>
  </si>
  <si>
    <t>/</t>
  </si>
  <si>
    <t>陕西工程勘察研究院有限公司</t>
  </si>
  <si>
    <t>工程勘察综合甲级资质</t>
  </si>
  <si>
    <t>根据2021年2月22日西江建管公司班子会议研究，因珠海市西江市政设计有限公司设计资质不符合要求，鉴于该项目与梅溪水厂进厂管工程地理位置相近，其工程内容与梅溪水厂进厂管工程有一定关联，且该项目需要勘察测量，会议同意由梅溪水厂进厂管工程勘察设计联合体中标单位承担本项目的勘察设计任务。</t>
  </si>
  <si>
    <t>梅溪水库至大镜山水库连通渠护岸及进库道路修复工程设计</t>
  </si>
  <si>
    <t>珠海市规划设计研究院</t>
  </si>
  <si>
    <t>市政行业（给水工程、排水工程）专业设计甲级资质</t>
  </si>
  <si>
    <t>梅溪水库至大镜山水库连通渠护岸及进库道路修复工程监理</t>
  </si>
  <si>
    <t>市政公用工程专业甲级监理资质</t>
  </si>
  <si>
    <t>根据2021年2月22日西江建管公司班子会议研究，因本项目与梅溪水厂进厂管工程地理位置相近，其工程内容与梅溪水厂进厂管工程有一定关联，会议同意由梅溪水厂进厂管工程中标监理单位承担本项目监理任务，议标费率为梅溪水厂进厂管工程中标监理费率。</t>
  </si>
  <si>
    <t>梅溪水库至大镜山水库连通渠护岸及进库道路修复工程造价咨询</t>
  </si>
  <si>
    <t>广东信仕德建设项目管理有限公司</t>
  </si>
  <si>
    <t>工程造价咨询甲级资质</t>
  </si>
  <si>
    <t>根据2021年2月22日西江建管公司班子会议研究，因本项目与梅溪水厂进厂管工程地理位置相近，其工程内容与梅溪水厂进厂管工程有一定关联，会议同意由梅溪水厂进厂管工程中标造价单位（概算审核、预算编制及过程变更、结算初审等）承担本项目造价任务，议标费率为梅溪水厂进厂管工程中标造价咨询费率。</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</si>
</sst>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8">
    <font>
      <sz val="12"/>
      <name val="宋体"/>
      <family val="0"/>
    </font>
    <font>
      <sz val="11"/>
      <name val="宋体"/>
      <family val="0"/>
    </font>
    <font>
      <b/>
      <sz val="12"/>
      <name val="宋体"/>
      <family val="0"/>
    </font>
    <font>
      <sz val="12"/>
      <name val="仿宋"/>
      <family val="3"/>
    </font>
    <font>
      <b/>
      <sz val="18"/>
      <name val="仿宋"/>
      <family val="3"/>
    </font>
    <font>
      <b/>
      <sz val="12"/>
      <name val="仿宋"/>
      <family val="3"/>
    </font>
    <font>
      <b/>
      <sz val="16"/>
      <name val="仿宋"/>
      <family val="3"/>
    </font>
    <font>
      <sz val="11"/>
      <color indexed="8"/>
      <name val="宋体"/>
      <family val="0"/>
    </font>
    <font>
      <b/>
      <sz val="11"/>
      <color indexed="53"/>
      <name val="宋体"/>
      <family val="0"/>
    </font>
    <font>
      <sz val="11"/>
      <color indexed="16"/>
      <name val="宋体"/>
      <family val="0"/>
    </font>
    <font>
      <b/>
      <sz val="11"/>
      <color indexed="8"/>
      <name val="宋体"/>
      <family val="0"/>
    </font>
    <font>
      <b/>
      <sz val="15"/>
      <color indexed="54"/>
      <name val="宋体"/>
      <family val="0"/>
    </font>
    <font>
      <sz val="11"/>
      <color indexed="9"/>
      <name val="宋体"/>
      <family val="0"/>
    </font>
    <font>
      <sz val="11"/>
      <color indexed="17"/>
      <name val="宋体"/>
      <family val="0"/>
    </font>
    <font>
      <b/>
      <sz val="11"/>
      <color indexed="54"/>
      <name val="宋体"/>
      <family val="0"/>
    </font>
    <font>
      <b/>
      <sz val="18"/>
      <color indexed="54"/>
      <name val="宋体"/>
      <family val="0"/>
    </font>
    <font>
      <u val="single"/>
      <sz val="11"/>
      <color indexed="12"/>
      <name val="宋体"/>
      <family val="0"/>
    </font>
    <font>
      <b/>
      <sz val="11"/>
      <color indexed="9"/>
      <name val="宋体"/>
      <family val="0"/>
    </font>
    <font>
      <b/>
      <sz val="13"/>
      <color indexed="54"/>
      <name val="宋体"/>
      <family val="0"/>
    </font>
    <font>
      <sz val="11"/>
      <color indexed="10"/>
      <name val="宋体"/>
      <family val="0"/>
    </font>
    <font>
      <sz val="11"/>
      <color indexed="62"/>
      <name val="宋体"/>
      <family val="0"/>
    </font>
    <font>
      <sz val="9"/>
      <name val="宋体"/>
      <family val="0"/>
    </font>
    <font>
      <i/>
      <sz val="11"/>
      <color indexed="23"/>
      <name val="宋体"/>
      <family val="0"/>
    </font>
    <font>
      <u val="single"/>
      <sz val="11"/>
      <color indexed="20"/>
      <name val="宋体"/>
      <family val="0"/>
    </font>
    <font>
      <b/>
      <sz val="11"/>
      <color indexed="63"/>
      <name val="宋体"/>
      <family val="0"/>
    </font>
    <font>
      <sz val="11"/>
      <color indexed="19"/>
      <name val="宋体"/>
      <family val="0"/>
    </font>
    <font>
      <sz val="11"/>
      <color indexed="53"/>
      <name val="宋体"/>
      <family val="0"/>
    </font>
    <font>
      <sz val="12"/>
      <name val="Times New Roman"/>
      <family val="1"/>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8" fillId="2" borderId="0" applyNumberFormat="0" applyBorder="0" applyAlignment="0" applyProtection="0"/>
    <xf numFmtId="0" fontId="2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8" fillId="4" borderId="0" applyNumberFormat="0" applyBorder="0" applyAlignment="0" applyProtection="0"/>
    <xf numFmtId="0" fontId="30" fillId="5" borderId="0" applyNumberFormat="0" applyBorder="0" applyAlignment="0" applyProtection="0"/>
    <xf numFmtId="43" fontId="0"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7" borderId="2" applyNumberFormat="0" applyFont="0" applyAlignment="0" applyProtection="0"/>
    <xf numFmtId="0" fontId="31"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3" applyNumberFormat="0" applyFill="0" applyAlignment="0" applyProtection="0"/>
    <xf numFmtId="0" fontId="31" fillId="9" borderId="0" applyNumberFormat="0" applyBorder="0" applyAlignment="0" applyProtection="0"/>
    <xf numFmtId="0" fontId="35" fillId="0" borderId="4" applyNumberFormat="0" applyFill="0" applyAlignment="0" applyProtection="0"/>
    <xf numFmtId="0" fontId="31" fillId="10" borderId="0" applyNumberFormat="0" applyBorder="0" applyAlignment="0" applyProtection="0"/>
    <xf numFmtId="0" fontId="41" fillId="11" borderId="5" applyNumberFormat="0" applyAlignment="0" applyProtection="0"/>
    <xf numFmtId="0" fontId="42" fillId="11" borderId="1" applyNumberFormat="0" applyAlignment="0" applyProtection="0"/>
    <xf numFmtId="0" fontId="43" fillId="12" borderId="6" applyNumberFormat="0" applyAlignment="0" applyProtection="0"/>
    <xf numFmtId="0" fontId="28" fillId="13" borderId="0" applyNumberFormat="0" applyBorder="0" applyAlignment="0" applyProtection="0"/>
    <xf numFmtId="0" fontId="31" fillId="14" borderId="0" applyNumberFormat="0" applyBorder="0" applyAlignment="0" applyProtection="0"/>
    <xf numFmtId="0" fontId="44" fillId="0" borderId="7" applyNumberFormat="0" applyFill="0" applyAlignment="0" applyProtection="0"/>
    <xf numFmtId="0" fontId="45" fillId="0" borderId="8"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28" fillId="17" borderId="0" applyNumberFormat="0" applyBorder="0" applyAlignment="0" applyProtection="0"/>
    <xf numFmtId="0" fontId="31"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31" fillId="27" borderId="0" applyNumberFormat="0" applyBorder="0" applyAlignment="0" applyProtection="0"/>
    <xf numFmtId="0" fontId="28"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28" fillId="31" borderId="0" applyNumberFormat="0" applyBorder="0" applyAlignment="0" applyProtection="0"/>
    <xf numFmtId="0" fontId="31" fillId="32" borderId="0" applyNumberFormat="0" applyBorder="0" applyAlignment="0" applyProtection="0"/>
    <xf numFmtId="0" fontId="21" fillId="0" borderId="0">
      <alignment vertical="center"/>
      <protection/>
    </xf>
  </cellStyleXfs>
  <cellXfs count="68">
    <xf numFmtId="0" fontId="0" fillId="0" borderId="0" xfId="0" applyAlignment="1">
      <alignment vertical="center"/>
    </xf>
    <xf numFmtId="0" fontId="2" fillId="0" borderId="0" xfId="0" applyFont="1" applyAlignment="1">
      <alignment horizontal="center" vertical="center" wrapText="1"/>
    </xf>
    <xf numFmtId="0" fontId="3" fillId="0" borderId="0" xfId="0" applyFont="1" applyFill="1" applyAlignment="1">
      <alignment horizontal="left" vertical="center" wrapText="1"/>
    </xf>
    <xf numFmtId="0" fontId="0" fillId="0" borderId="0" xfId="0" applyFill="1" applyAlignment="1">
      <alignment horizontal="left" vertical="center" wrapText="1"/>
    </xf>
    <xf numFmtId="0" fontId="0" fillId="0" borderId="0" xfId="0" applyAlignment="1">
      <alignment horizontal="left" vertical="center" wrapText="1"/>
    </xf>
    <xf numFmtId="0" fontId="0" fillId="0" borderId="0" xfId="0" applyAlignment="1">
      <alignment horizontal="center" vertical="center" wrapText="1"/>
    </xf>
    <xf numFmtId="4" fontId="0" fillId="0" borderId="0" xfId="0" applyNumberFormat="1" applyAlignment="1">
      <alignment horizontal="center" vertical="center" wrapText="1"/>
    </xf>
    <xf numFmtId="10" fontId="0" fillId="0" borderId="0" xfId="0" applyNumberFormat="1" applyAlignment="1">
      <alignment horizontal="center" vertical="center" wrapText="1"/>
    </xf>
    <xf numFmtId="0" fontId="3" fillId="0" borderId="0" xfId="0" applyFont="1" applyAlignment="1">
      <alignment horizontal="left" vertical="center" wrapText="1"/>
    </xf>
    <xf numFmtId="0" fontId="4" fillId="0" borderId="9" xfId="0" applyFont="1" applyFill="1" applyBorder="1" applyAlignment="1">
      <alignment horizontal="center" vertical="center" wrapText="1"/>
    </xf>
    <xf numFmtId="4" fontId="4" fillId="0" borderId="9" xfId="0" applyNumberFormat="1"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9" xfId="63" applyFont="1" applyFill="1" applyBorder="1" applyAlignment="1">
      <alignment horizontal="center" vertical="center" wrapText="1"/>
      <protection/>
    </xf>
    <xf numFmtId="4" fontId="5" fillId="0" borderId="9" xfId="63" applyNumberFormat="1" applyFont="1" applyFill="1" applyBorder="1" applyAlignment="1">
      <alignment horizontal="center" vertical="center" wrapText="1"/>
      <protection/>
    </xf>
    <xf numFmtId="0" fontId="3"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9" xfId="0" applyFont="1" applyBorder="1" applyAlignment="1">
      <alignment horizontal="center" vertical="center" wrapText="1"/>
    </xf>
    <xf numFmtId="0" fontId="3" fillId="0" borderId="9" xfId="0" applyFont="1" applyBorder="1" applyAlignment="1">
      <alignment horizontal="left" vertical="center" wrapText="1"/>
    </xf>
    <xf numFmtId="0" fontId="3" fillId="0" borderId="9" xfId="0" applyFont="1" applyBorder="1" applyAlignment="1">
      <alignment horizontal="left" vertical="center" wrapText="1"/>
    </xf>
    <xf numFmtId="0" fontId="3" fillId="0" borderId="9" xfId="0" applyFont="1" applyBorder="1" applyAlignment="1">
      <alignment horizontal="center" vertical="center" wrapText="1"/>
    </xf>
    <xf numFmtId="176" fontId="3" fillId="0" borderId="9" xfId="0" applyNumberFormat="1" applyFont="1" applyFill="1" applyBorder="1" applyAlignment="1">
      <alignment horizontal="center" vertical="center" wrapText="1" indent="2"/>
    </xf>
    <xf numFmtId="0" fontId="3" fillId="0" borderId="9" xfId="0" applyFont="1" applyBorder="1" applyAlignment="1">
      <alignment vertical="center" wrapText="1"/>
    </xf>
    <xf numFmtId="0" fontId="3" fillId="0" borderId="11"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9" xfId="0" applyFont="1" applyBorder="1" applyAlignment="1">
      <alignment vertical="center" wrapText="1"/>
    </xf>
    <xf numFmtId="176" fontId="3" fillId="0" borderId="9" xfId="0" applyNumberFormat="1" applyFont="1" applyBorder="1" applyAlignment="1">
      <alignment horizontal="center" vertical="center" wrapText="1" indent="2"/>
    </xf>
    <xf numFmtId="0" fontId="3" fillId="0" borderId="9" xfId="0" applyFont="1" applyBorder="1" applyAlignment="1">
      <alignment vertical="center" wrapText="1"/>
    </xf>
    <xf numFmtId="0" fontId="3" fillId="0" borderId="12"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9" xfId="63" applyFont="1" applyBorder="1" applyAlignment="1">
      <alignment horizontal="center" vertical="center"/>
      <protection/>
    </xf>
    <xf numFmtId="0" fontId="0" fillId="0" borderId="0" xfId="0" applyFill="1" applyAlignment="1">
      <alignment horizontal="center" vertical="center" wrapText="1"/>
    </xf>
    <xf numFmtId="4" fontId="0" fillId="0" borderId="0" xfId="0" applyNumberFormat="1" applyFill="1" applyAlignment="1">
      <alignment horizontal="center" vertical="center" wrapText="1"/>
    </xf>
    <xf numFmtId="10" fontId="4" fillId="0" borderId="9" xfId="0" applyNumberFormat="1" applyFont="1" applyFill="1" applyBorder="1" applyAlignment="1">
      <alignment horizontal="center" vertical="center" wrapText="1"/>
    </xf>
    <xf numFmtId="10" fontId="5" fillId="0" borderId="9" xfId="63" applyNumberFormat="1" applyFont="1" applyFill="1" applyBorder="1" applyAlignment="1">
      <alignment horizontal="center" vertical="center" wrapText="1"/>
      <protection/>
    </xf>
    <xf numFmtId="0" fontId="3" fillId="0" borderId="9" xfId="0" applyFont="1" applyBorder="1" applyAlignment="1">
      <alignment horizontal="left" vertical="center" wrapText="1"/>
    </xf>
    <xf numFmtId="10" fontId="3" fillId="0" borderId="9" xfId="0" applyNumberFormat="1" applyFont="1" applyBorder="1" applyAlignment="1">
      <alignment horizontal="center" vertical="center" wrapText="1" indent="2"/>
    </xf>
    <xf numFmtId="0" fontId="3" fillId="0" borderId="9" xfId="0" applyFont="1" applyBorder="1" applyAlignment="1">
      <alignment vertical="center" wrapText="1"/>
    </xf>
    <xf numFmtId="10" fontId="0" fillId="0" borderId="0" xfId="0" applyNumberFormat="1" applyFill="1" applyAlignment="1">
      <alignment horizontal="center" vertical="center" wrapText="1"/>
    </xf>
    <xf numFmtId="0" fontId="3" fillId="0" borderId="0" xfId="0" applyFont="1" applyFill="1" applyAlignment="1">
      <alignment horizontal="left" vertical="center" wrapText="1"/>
    </xf>
    <xf numFmtId="0" fontId="5" fillId="0" borderId="0" xfId="0" applyFont="1" applyAlignment="1">
      <alignment horizontal="center" vertical="center"/>
    </xf>
    <xf numFmtId="0" fontId="3" fillId="0" borderId="0" xfId="0" applyFont="1" applyFill="1" applyAlignment="1">
      <alignment horizontal="left" vertical="center"/>
    </xf>
    <xf numFmtId="0" fontId="3" fillId="0" borderId="0" xfId="0" applyFont="1" applyAlignment="1">
      <alignment horizontal="left" vertical="center"/>
    </xf>
    <xf numFmtId="0" fontId="3" fillId="0" borderId="0" xfId="0" applyFont="1" applyAlignment="1">
      <alignment horizontal="left" vertical="center"/>
    </xf>
    <xf numFmtId="0" fontId="0" fillId="0" borderId="0" xfId="0" applyAlignment="1">
      <alignment horizontal="left" vertical="center"/>
    </xf>
    <xf numFmtId="10" fontId="0" fillId="0" borderId="0" xfId="0" applyNumberFormat="1" applyAlignment="1">
      <alignment horizontal="left" vertical="center" wrapText="1"/>
    </xf>
    <xf numFmtId="0" fontId="4" fillId="0" borderId="9" xfId="0" applyFont="1" applyBorder="1" applyAlignment="1">
      <alignment horizontal="center" vertical="center"/>
    </xf>
    <xf numFmtId="4" fontId="4" fillId="0" borderId="9" xfId="0" applyNumberFormat="1" applyFont="1" applyBorder="1" applyAlignment="1">
      <alignment horizontal="center" vertical="center"/>
    </xf>
    <xf numFmtId="0" fontId="6" fillId="0" borderId="9" xfId="0" applyFont="1" applyBorder="1" applyAlignment="1">
      <alignment horizontal="center" vertical="center"/>
    </xf>
    <xf numFmtId="0" fontId="5" fillId="0" borderId="9" xfId="0" applyFont="1" applyBorder="1" applyAlignment="1">
      <alignment horizontal="center" vertical="center"/>
    </xf>
    <xf numFmtId="0" fontId="5" fillId="0" borderId="9" xfId="0" applyFont="1" applyBorder="1" applyAlignment="1">
      <alignment horizontal="center" vertical="center" wrapText="1"/>
    </xf>
    <xf numFmtId="0" fontId="5" fillId="0" borderId="9" xfId="63" applyFont="1" applyBorder="1" applyAlignment="1">
      <alignment horizontal="center" vertical="center" wrapText="1"/>
      <protection/>
    </xf>
    <xf numFmtId="4" fontId="5" fillId="0" borderId="9" xfId="0" applyNumberFormat="1" applyFont="1" applyBorder="1" applyAlignment="1">
      <alignment horizontal="center" vertical="center" wrapText="1"/>
    </xf>
    <xf numFmtId="0" fontId="3" fillId="0" borderId="9" xfId="0" applyFont="1" applyFill="1" applyBorder="1" applyAlignment="1">
      <alignment horizontal="center" vertical="center" wrapText="1"/>
    </xf>
    <xf numFmtId="0" fontId="3" fillId="0" borderId="9" xfId="0" applyFont="1" applyFill="1" applyBorder="1" applyAlignment="1">
      <alignment horizontal="left" vertical="center" wrapText="1"/>
    </xf>
    <xf numFmtId="176" fontId="3" fillId="0" borderId="9" xfId="0" applyNumberFormat="1" applyFont="1" applyFill="1" applyBorder="1" applyAlignment="1">
      <alignment horizontal="center" vertical="center" wrapText="1"/>
    </xf>
    <xf numFmtId="0" fontId="3" fillId="0" borderId="9" xfId="0" applyFont="1" applyFill="1" applyBorder="1" applyAlignment="1">
      <alignment horizontal="left" vertical="center" wrapText="1"/>
    </xf>
    <xf numFmtId="0" fontId="3" fillId="0" borderId="0" xfId="0" applyFont="1" applyAlignment="1">
      <alignment horizontal="left" vertical="center" wrapText="1"/>
    </xf>
    <xf numFmtId="4" fontId="3" fillId="0" borderId="0" xfId="0" applyNumberFormat="1" applyFont="1" applyAlignment="1">
      <alignment horizontal="center" vertical="center" wrapText="1"/>
    </xf>
    <xf numFmtId="10" fontId="4" fillId="0" borderId="9" xfId="0" applyNumberFormat="1" applyFont="1" applyBorder="1" applyAlignment="1">
      <alignment horizontal="center" vertical="center"/>
    </xf>
    <xf numFmtId="10" fontId="5" fillId="0" borderId="9" xfId="0" applyNumberFormat="1" applyFont="1" applyBorder="1" applyAlignment="1">
      <alignment horizontal="center" vertical="center" wrapText="1"/>
    </xf>
    <xf numFmtId="0" fontId="5" fillId="0" borderId="0" xfId="0" applyFont="1" applyBorder="1" applyAlignment="1">
      <alignment horizontal="center" vertical="center"/>
    </xf>
    <xf numFmtId="10" fontId="3" fillId="0" borderId="9" xfId="0" applyNumberFormat="1" applyFont="1" applyFill="1" applyBorder="1" applyAlignment="1">
      <alignment horizontal="center" vertical="center" wrapText="1"/>
    </xf>
    <xf numFmtId="0" fontId="3" fillId="0" borderId="9" xfId="0" applyFont="1" applyBorder="1" applyAlignment="1">
      <alignment horizontal="center" vertical="center" wrapText="1"/>
    </xf>
    <xf numFmtId="10" fontId="3" fillId="0" borderId="0" xfId="63" applyNumberFormat="1" applyFont="1" applyFill="1" applyBorder="1" applyAlignment="1">
      <alignment horizontal="left" vertical="center" wrapText="1"/>
      <protection/>
    </xf>
    <xf numFmtId="0" fontId="3" fillId="0" borderId="0" xfId="0" applyFont="1" applyFill="1" applyBorder="1" applyAlignment="1">
      <alignment horizontal="left" vertical="center" wrapText="1"/>
    </xf>
    <xf numFmtId="0" fontId="3" fillId="0" borderId="9" xfId="0" applyFont="1" applyBorder="1" applyAlignment="1">
      <alignment horizontal="left" vertical="center"/>
    </xf>
    <xf numFmtId="0" fontId="3" fillId="0" borderId="0" xfId="0" applyFont="1" applyAlignment="1">
      <alignment horizontal="center" vertical="center" wrapText="1"/>
    </xf>
    <xf numFmtId="10" fontId="3" fillId="0" borderId="0" xfId="0" applyNumberFormat="1" applyFont="1" applyAlignment="1">
      <alignment horizontal="left"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Sheet1_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P25"/>
  <sheetViews>
    <sheetView tabSelected="1" zoomScaleSheetLayoutView="100" workbookViewId="0" topLeftCell="B1">
      <selection activeCell="A1" sqref="A1:N1"/>
    </sheetView>
  </sheetViews>
  <sheetFormatPr defaultColWidth="9.00390625" defaultRowHeight="14.25"/>
  <cols>
    <col min="1" max="1" width="7.125" style="42" customWidth="1"/>
    <col min="2" max="2" width="16.625" style="43" customWidth="1"/>
    <col min="3" max="3" width="6.125" style="43" customWidth="1"/>
    <col min="4" max="4" width="28.125" style="4" customWidth="1"/>
    <col min="5" max="5" width="39.75390625" style="4" customWidth="1"/>
    <col min="6" max="6" width="18.50390625" style="6" customWidth="1"/>
    <col min="7" max="7" width="14.125" style="6" customWidth="1"/>
    <col min="8" max="8" width="36.75390625" style="8" customWidth="1"/>
    <col min="9" max="9" width="9.75390625" style="8" customWidth="1"/>
    <col min="10" max="10" width="19.00390625" style="4" customWidth="1"/>
    <col min="11" max="11" width="15.25390625" style="6" customWidth="1"/>
    <col min="12" max="12" width="15.75390625" style="5" customWidth="1"/>
    <col min="13" max="13" width="11.125" style="44" customWidth="1"/>
    <col min="14" max="14" width="11.50390625" style="8" customWidth="1"/>
    <col min="15" max="15" width="13.75390625" style="43" bestFit="1" customWidth="1"/>
    <col min="16" max="16384" width="9.00390625" style="43" customWidth="1"/>
  </cols>
  <sheetData>
    <row r="1" spans="1:14" ht="45" customHeight="1">
      <c r="A1" s="45" t="s">
        <v>0</v>
      </c>
      <c r="B1" s="45"/>
      <c r="C1" s="45"/>
      <c r="D1" s="45"/>
      <c r="E1" s="45"/>
      <c r="F1" s="46"/>
      <c r="G1" s="46"/>
      <c r="H1" s="47"/>
      <c r="I1" s="47"/>
      <c r="J1" s="45"/>
      <c r="K1" s="46"/>
      <c r="L1" s="45"/>
      <c r="M1" s="58"/>
      <c r="N1" s="45"/>
    </row>
    <row r="2" spans="1:16" s="39" customFormat="1" ht="28.5">
      <c r="A2" s="48" t="s">
        <v>1</v>
      </c>
      <c r="B2" s="49" t="s">
        <v>2</v>
      </c>
      <c r="C2" s="50" t="s">
        <v>3</v>
      </c>
      <c r="D2" s="49" t="s">
        <v>4</v>
      </c>
      <c r="E2" s="49" t="s">
        <v>5</v>
      </c>
      <c r="F2" s="51" t="s">
        <v>6</v>
      </c>
      <c r="G2" s="51" t="s">
        <v>7</v>
      </c>
      <c r="H2" s="49" t="s">
        <v>8</v>
      </c>
      <c r="I2" s="49" t="s">
        <v>9</v>
      </c>
      <c r="J2" s="49" t="s">
        <v>10</v>
      </c>
      <c r="K2" s="51" t="s">
        <v>11</v>
      </c>
      <c r="L2" s="49" t="s">
        <v>12</v>
      </c>
      <c r="M2" s="59" t="s">
        <v>13</v>
      </c>
      <c r="N2" s="49" t="s">
        <v>14</v>
      </c>
      <c r="O2" s="60"/>
      <c r="P2" s="60"/>
    </row>
    <row r="3" spans="1:16" s="40" customFormat="1" ht="71.25">
      <c r="A3" s="52">
        <v>1</v>
      </c>
      <c r="B3" s="52" t="s">
        <v>15</v>
      </c>
      <c r="C3" s="52">
        <v>1</v>
      </c>
      <c r="D3" s="53" t="s">
        <v>16</v>
      </c>
      <c r="E3" s="53" t="s">
        <v>17</v>
      </c>
      <c r="F3" s="54">
        <v>980000</v>
      </c>
      <c r="G3" s="54">
        <v>980000</v>
      </c>
      <c r="H3" s="53" t="s">
        <v>18</v>
      </c>
      <c r="I3" s="52" t="s">
        <v>19</v>
      </c>
      <c r="J3" s="53" t="s">
        <v>20</v>
      </c>
      <c r="K3" s="54">
        <v>873180</v>
      </c>
      <c r="L3" s="52" t="s">
        <v>21</v>
      </c>
      <c r="M3" s="61">
        <v>0.109</v>
      </c>
      <c r="N3" s="62" t="s">
        <v>22</v>
      </c>
      <c r="O3" s="63"/>
      <c r="P3" s="64"/>
    </row>
    <row r="4" spans="1:15" s="41" customFormat="1" ht="85.5">
      <c r="A4" s="14">
        <v>2</v>
      </c>
      <c r="B4" s="14" t="s">
        <v>23</v>
      </c>
      <c r="C4" s="52">
        <v>1</v>
      </c>
      <c r="D4" s="53" t="s">
        <v>24</v>
      </c>
      <c r="E4" s="53" t="s">
        <v>25</v>
      </c>
      <c r="F4" s="54">
        <v>541000</v>
      </c>
      <c r="G4" s="54">
        <v>541000</v>
      </c>
      <c r="H4" s="55" t="s">
        <v>26</v>
      </c>
      <c r="I4" s="52" t="s">
        <v>19</v>
      </c>
      <c r="J4" s="53" t="s">
        <v>27</v>
      </c>
      <c r="K4" s="54">
        <f>G4*0.651</f>
        <v>352191</v>
      </c>
      <c r="L4" s="52" t="s">
        <v>28</v>
      </c>
      <c r="M4" s="61">
        <f>1-0.651</f>
        <v>0.349</v>
      </c>
      <c r="N4" s="65"/>
      <c r="O4" s="63"/>
    </row>
    <row r="5" spans="1:15" s="41" customFormat="1" ht="87">
      <c r="A5" s="22"/>
      <c r="B5" s="22"/>
      <c r="C5" s="52">
        <v>2</v>
      </c>
      <c r="D5" s="53" t="s">
        <v>29</v>
      </c>
      <c r="E5" s="53" t="s">
        <v>25</v>
      </c>
      <c r="F5" s="54">
        <v>541000</v>
      </c>
      <c r="G5" s="54">
        <v>541000</v>
      </c>
      <c r="H5" s="55" t="s">
        <v>30</v>
      </c>
      <c r="I5" s="52" t="s">
        <v>19</v>
      </c>
      <c r="J5" s="53" t="s">
        <v>31</v>
      </c>
      <c r="K5" s="54">
        <f>G5*0.7083</f>
        <v>383190.30000000005</v>
      </c>
      <c r="L5" s="52" t="s">
        <v>32</v>
      </c>
      <c r="M5" s="61">
        <f>1-0.7083</f>
        <v>0.29169999999999996</v>
      </c>
      <c r="N5" s="65"/>
      <c r="O5" s="63"/>
    </row>
    <row r="6" spans="1:15" s="41" customFormat="1" ht="85.5">
      <c r="A6" s="22"/>
      <c r="B6" s="22"/>
      <c r="C6" s="52">
        <v>3</v>
      </c>
      <c r="D6" s="53" t="s">
        <v>33</v>
      </c>
      <c r="E6" s="53" t="s">
        <v>25</v>
      </c>
      <c r="F6" s="54">
        <v>781000</v>
      </c>
      <c r="G6" s="54">
        <v>781000</v>
      </c>
      <c r="H6" s="55" t="s">
        <v>26</v>
      </c>
      <c r="I6" s="52" t="s">
        <v>19</v>
      </c>
      <c r="J6" s="53" t="s">
        <v>34</v>
      </c>
      <c r="K6" s="54">
        <f>G6*0.7</f>
        <v>546700</v>
      </c>
      <c r="L6" s="52" t="s">
        <v>35</v>
      </c>
      <c r="M6" s="61">
        <f>1-0.7</f>
        <v>0.30000000000000004</v>
      </c>
      <c r="N6" s="65"/>
      <c r="O6" s="63"/>
    </row>
    <row r="7" spans="1:15" s="41" customFormat="1" ht="85.5">
      <c r="A7" s="27"/>
      <c r="B7" s="27"/>
      <c r="C7" s="52">
        <v>4</v>
      </c>
      <c r="D7" s="53" t="s">
        <v>36</v>
      </c>
      <c r="E7" s="53" t="s">
        <v>37</v>
      </c>
      <c r="F7" s="54">
        <v>348000</v>
      </c>
      <c r="G7" s="54">
        <v>348000</v>
      </c>
      <c r="H7" s="53" t="s">
        <v>38</v>
      </c>
      <c r="I7" s="52" t="s">
        <v>19</v>
      </c>
      <c r="J7" s="53" t="s">
        <v>39</v>
      </c>
      <c r="K7" s="54">
        <f>G7*0.715</f>
        <v>248820</v>
      </c>
      <c r="L7" s="52" t="s">
        <v>35</v>
      </c>
      <c r="M7" s="61">
        <f>1-0.715</f>
        <v>0.28500000000000003</v>
      </c>
      <c r="N7" s="65"/>
      <c r="O7" s="63"/>
    </row>
    <row r="8" spans="4:13" s="41" customFormat="1" ht="14.25">
      <c r="D8" s="56"/>
      <c r="E8" s="56"/>
      <c r="F8" s="57"/>
      <c r="G8" s="57"/>
      <c r="J8" s="56"/>
      <c r="K8" s="57"/>
      <c r="L8" s="66"/>
      <c r="M8" s="67"/>
    </row>
    <row r="9" spans="4:13" s="41" customFormat="1" ht="14.25">
      <c r="D9" s="56"/>
      <c r="E9" s="56"/>
      <c r="F9" s="57"/>
      <c r="G9" s="57"/>
      <c r="J9" s="56"/>
      <c r="K9" s="57"/>
      <c r="L9" s="66"/>
      <c r="M9" s="67"/>
    </row>
    <row r="10" spans="4:13" s="41" customFormat="1" ht="14.25">
      <c r="D10" s="56"/>
      <c r="E10" s="56"/>
      <c r="F10" s="57"/>
      <c r="G10" s="57"/>
      <c r="J10" s="56"/>
      <c r="K10" s="57"/>
      <c r="L10" s="66"/>
      <c r="M10" s="67"/>
    </row>
    <row r="11" spans="4:13" s="41" customFormat="1" ht="14.25">
      <c r="D11" s="56"/>
      <c r="E11" s="56"/>
      <c r="F11" s="57"/>
      <c r="G11" s="57"/>
      <c r="J11" s="56"/>
      <c r="K11" s="57"/>
      <c r="L11" s="66"/>
      <c r="M11" s="67"/>
    </row>
    <row r="12" spans="4:13" s="41" customFormat="1" ht="14.25">
      <c r="D12" s="56"/>
      <c r="E12" s="56"/>
      <c r="F12" s="57"/>
      <c r="G12" s="57"/>
      <c r="J12" s="56"/>
      <c r="K12" s="57"/>
      <c r="L12" s="66"/>
      <c r="M12" s="67"/>
    </row>
    <row r="13" spans="4:13" s="41" customFormat="1" ht="14.25">
      <c r="D13" s="56"/>
      <c r="E13" s="56"/>
      <c r="F13" s="57"/>
      <c r="G13" s="57"/>
      <c r="J13" s="56"/>
      <c r="K13" s="57"/>
      <c r="L13" s="66"/>
      <c r="M13" s="67"/>
    </row>
    <row r="14" spans="4:13" s="41" customFormat="1" ht="14.25">
      <c r="D14" s="56"/>
      <c r="E14" s="56"/>
      <c r="F14" s="57"/>
      <c r="G14" s="57"/>
      <c r="J14" s="56"/>
      <c r="K14" s="57"/>
      <c r="L14" s="66"/>
      <c r="M14" s="67"/>
    </row>
    <row r="15" spans="4:13" s="41" customFormat="1" ht="14.25">
      <c r="D15" s="56"/>
      <c r="E15" s="56"/>
      <c r="F15" s="57"/>
      <c r="G15" s="57"/>
      <c r="J15" s="56"/>
      <c r="K15" s="57"/>
      <c r="L15" s="66"/>
      <c r="M15" s="67"/>
    </row>
    <row r="16" spans="4:13" s="41" customFormat="1" ht="14.25">
      <c r="D16" s="56"/>
      <c r="E16" s="56"/>
      <c r="F16" s="57"/>
      <c r="G16" s="57"/>
      <c r="J16" s="56"/>
      <c r="K16" s="57"/>
      <c r="L16" s="66"/>
      <c r="M16" s="67"/>
    </row>
    <row r="17" spans="4:13" s="41" customFormat="1" ht="14.25">
      <c r="D17" s="56"/>
      <c r="E17" s="56"/>
      <c r="F17" s="57"/>
      <c r="G17" s="57"/>
      <c r="J17" s="56"/>
      <c r="K17" s="57"/>
      <c r="L17" s="66"/>
      <c r="M17" s="67"/>
    </row>
    <row r="18" spans="4:13" s="41" customFormat="1" ht="14.25">
      <c r="D18" s="56"/>
      <c r="E18" s="56"/>
      <c r="F18" s="57"/>
      <c r="G18" s="57"/>
      <c r="J18" s="56"/>
      <c r="K18" s="57"/>
      <c r="L18" s="66"/>
      <c r="M18" s="67"/>
    </row>
    <row r="19" spans="4:13" s="41" customFormat="1" ht="14.25">
      <c r="D19" s="56"/>
      <c r="E19" s="56"/>
      <c r="F19" s="57"/>
      <c r="G19" s="57"/>
      <c r="J19" s="56"/>
      <c r="K19" s="57"/>
      <c r="L19" s="66"/>
      <c r="M19" s="67"/>
    </row>
    <row r="20" spans="4:13" s="41" customFormat="1" ht="14.25">
      <c r="D20" s="56"/>
      <c r="E20" s="56"/>
      <c r="F20" s="57"/>
      <c r="G20" s="57"/>
      <c r="J20" s="56"/>
      <c r="K20" s="57"/>
      <c r="L20" s="66"/>
      <c r="M20" s="67"/>
    </row>
    <row r="21" spans="4:13" s="41" customFormat="1" ht="14.25">
      <c r="D21" s="56"/>
      <c r="E21" s="56"/>
      <c r="F21" s="57"/>
      <c r="G21" s="57"/>
      <c r="J21" s="56"/>
      <c r="K21" s="57"/>
      <c r="L21" s="66"/>
      <c r="M21" s="67"/>
    </row>
    <row r="22" spans="4:13" s="41" customFormat="1" ht="14.25">
      <c r="D22" s="56"/>
      <c r="E22" s="56"/>
      <c r="F22" s="57"/>
      <c r="G22" s="57"/>
      <c r="J22" s="56"/>
      <c r="K22" s="57"/>
      <c r="L22" s="66"/>
      <c r="M22" s="67"/>
    </row>
    <row r="23" spans="4:13" s="41" customFormat="1" ht="14.25">
      <c r="D23" s="56"/>
      <c r="E23" s="56"/>
      <c r="F23" s="57"/>
      <c r="G23" s="57"/>
      <c r="J23" s="56"/>
      <c r="K23" s="57"/>
      <c r="L23" s="66"/>
      <c r="M23" s="67"/>
    </row>
    <row r="24" spans="4:13" s="41" customFormat="1" ht="14.25">
      <c r="D24" s="56"/>
      <c r="E24" s="56"/>
      <c r="F24" s="57"/>
      <c r="G24" s="57"/>
      <c r="J24" s="56"/>
      <c r="K24" s="57"/>
      <c r="L24" s="66"/>
      <c r="M24" s="67"/>
    </row>
    <row r="25" spans="4:13" s="41" customFormat="1" ht="14.25">
      <c r="D25" s="56"/>
      <c r="E25" s="56"/>
      <c r="F25" s="57"/>
      <c r="G25" s="57"/>
      <c r="J25" s="56"/>
      <c r="K25" s="57"/>
      <c r="L25" s="66"/>
      <c r="M25" s="67"/>
    </row>
  </sheetData>
  <sheetProtection/>
  <mergeCells count="3">
    <mergeCell ref="A1:N1"/>
    <mergeCell ref="A4:A7"/>
    <mergeCell ref="B4:B7"/>
  </mergeCells>
  <printOptions/>
  <pageMargins left="0.75" right="0.75" top="1" bottom="1" header="0.51" footer="0.51"/>
  <pageSetup fitToHeight="0" fitToWidth="1" orientation="landscape" paperSize="9" scale="51"/>
</worksheet>
</file>

<file path=xl/worksheets/sheet2.xml><?xml version="1.0" encoding="utf-8"?>
<worksheet xmlns="http://schemas.openxmlformats.org/spreadsheetml/2006/main" xmlns:r="http://schemas.openxmlformats.org/officeDocument/2006/relationships">
  <dimension ref="A1:L7"/>
  <sheetViews>
    <sheetView zoomScaleSheetLayoutView="100" workbookViewId="0" topLeftCell="A1">
      <pane ySplit="2" topLeftCell="A3" activePane="bottomLeft" state="frozen"/>
      <selection pane="bottomLeft" activeCell="A1" sqref="A1:L1"/>
    </sheetView>
  </sheetViews>
  <sheetFormatPr defaultColWidth="9.00390625" defaultRowHeight="14.25"/>
  <cols>
    <col min="1" max="1" width="5.00390625" style="4" customWidth="1"/>
    <col min="2" max="2" width="13.625" style="4" customWidth="1"/>
    <col min="3" max="3" width="6.25390625" style="5" customWidth="1"/>
    <col min="4" max="4" width="28.875" style="4" customWidth="1"/>
    <col min="5" max="5" width="42.625" style="4" customWidth="1"/>
    <col min="6" max="6" width="18.625" style="6" customWidth="1"/>
    <col min="7" max="7" width="16.75390625" style="6" customWidth="1"/>
    <col min="8" max="8" width="28.75390625" style="4" customWidth="1"/>
    <col min="9" max="9" width="17.75390625" style="6" customWidth="1"/>
    <col min="10" max="10" width="20.875" style="5" customWidth="1"/>
    <col min="11" max="11" width="12.625" style="7" bestFit="1" customWidth="1"/>
    <col min="12" max="12" width="41.375" style="8" customWidth="1"/>
    <col min="13" max="16384" width="9.00390625" style="4" customWidth="1"/>
  </cols>
  <sheetData>
    <row r="1" spans="1:12" ht="42.75" customHeight="1">
      <c r="A1" s="9" t="s">
        <v>40</v>
      </c>
      <c r="B1" s="9"/>
      <c r="C1" s="9"/>
      <c r="D1" s="9"/>
      <c r="E1" s="9"/>
      <c r="F1" s="10"/>
      <c r="G1" s="10"/>
      <c r="H1" s="9"/>
      <c r="I1" s="10"/>
      <c r="J1" s="9"/>
      <c r="K1" s="32"/>
      <c r="L1" s="9"/>
    </row>
    <row r="2" spans="1:12" s="1" customFormat="1" ht="36.75" customHeight="1">
      <c r="A2" s="11" t="s">
        <v>1</v>
      </c>
      <c r="B2" s="11" t="s">
        <v>2</v>
      </c>
      <c r="C2" s="12" t="s">
        <v>3</v>
      </c>
      <c r="D2" s="12" t="s">
        <v>4</v>
      </c>
      <c r="E2" s="12" t="s">
        <v>5</v>
      </c>
      <c r="F2" s="13" t="s">
        <v>41</v>
      </c>
      <c r="G2" s="13" t="s">
        <v>6</v>
      </c>
      <c r="H2" s="12" t="s">
        <v>42</v>
      </c>
      <c r="I2" s="13" t="s">
        <v>43</v>
      </c>
      <c r="J2" s="12" t="s">
        <v>44</v>
      </c>
      <c r="K2" s="33" t="s">
        <v>45</v>
      </c>
      <c r="L2" s="11" t="s">
        <v>14</v>
      </c>
    </row>
    <row r="3" spans="1:12" s="2" customFormat="1" ht="99.75">
      <c r="A3" s="14">
        <v>1</v>
      </c>
      <c r="B3" s="15" t="s">
        <v>46</v>
      </c>
      <c r="C3" s="16">
        <v>1</v>
      </c>
      <c r="D3" s="17" t="s">
        <v>47</v>
      </c>
      <c r="E3" s="18" t="s">
        <v>48</v>
      </c>
      <c r="F3" s="19" t="s">
        <v>49</v>
      </c>
      <c r="G3" s="20">
        <v>16150</v>
      </c>
      <c r="H3" s="21" t="s">
        <v>50</v>
      </c>
      <c r="I3" s="25">
        <v>12920</v>
      </c>
      <c r="J3" s="34" t="s">
        <v>51</v>
      </c>
      <c r="K3" s="35">
        <v>0.19999999999999996</v>
      </c>
      <c r="L3" s="21" t="s">
        <v>52</v>
      </c>
    </row>
    <row r="4" spans="1:12" s="2" customFormat="1" ht="99.75">
      <c r="A4" s="22"/>
      <c r="B4" s="23"/>
      <c r="C4" s="16">
        <v>2</v>
      </c>
      <c r="D4" s="17" t="s">
        <v>53</v>
      </c>
      <c r="E4" s="18" t="s">
        <v>48</v>
      </c>
      <c r="F4" s="19" t="s">
        <v>49</v>
      </c>
      <c r="G4" s="20">
        <v>65025</v>
      </c>
      <c r="H4" s="21" t="s">
        <v>54</v>
      </c>
      <c r="I4" s="25">
        <v>52020</v>
      </c>
      <c r="J4" s="34" t="s">
        <v>55</v>
      </c>
      <c r="K4" s="35">
        <v>0.19999999999999996</v>
      </c>
      <c r="L4" s="21" t="s">
        <v>52</v>
      </c>
    </row>
    <row r="5" spans="1:12" s="2" customFormat="1" ht="85.5">
      <c r="A5" s="22"/>
      <c r="B5" s="23"/>
      <c r="C5" s="16">
        <v>3</v>
      </c>
      <c r="D5" s="17" t="s">
        <v>56</v>
      </c>
      <c r="E5" s="24" t="s">
        <v>48</v>
      </c>
      <c r="F5" s="19" t="s">
        <v>49</v>
      </c>
      <c r="G5" s="25">
        <v>47685</v>
      </c>
      <c r="H5" s="26" t="s">
        <v>34</v>
      </c>
      <c r="I5" s="25">
        <v>35763.75</v>
      </c>
      <c r="J5" s="36" t="s">
        <v>57</v>
      </c>
      <c r="K5" s="35">
        <v>0.25</v>
      </c>
      <c r="L5" s="21" t="s">
        <v>58</v>
      </c>
    </row>
    <row r="6" spans="1:12" s="2" customFormat="1" ht="114" customHeight="1">
      <c r="A6" s="27"/>
      <c r="B6" s="28"/>
      <c r="C6" s="29">
        <v>4</v>
      </c>
      <c r="D6" s="18" t="s">
        <v>59</v>
      </c>
      <c r="E6" s="18" t="s">
        <v>48</v>
      </c>
      <c r="F6" s="19" t="s">
        <v>49</v>
      </c>
      <c r="G6" s="25">
        <v>13708</v>
      </c>
      <c r="H6" s="26" t="s">
        <v>60</v>
      </c>
      <c r="I6" s="25">
        <v>9605.1956</v>
      </c>
      <c r="J6" s="26" t="s">
        <v>61</v>
      </c>
      <c r="K6" s="35">
        <v>0.2993000000000001</v>
      </c>
      <c r="L6" s="21" t="s">
        <v>62</v>
      </c>
    </row>
    <row r="7" spans="3:12" s="3" customFormat="1" ht="14.25">
      <c r="C7" s="30"/>
      <c r="F7" s="31"/>
      <c r="G7" s="31"/>
      <c r="I7" s="31"/>
      <c r="J7" s="30"/>
      <c r="K7" s="37"/>
      <c r="L7" s="38"/>
    </row>
  </sheetData>
  <sheetProtection/>
  <mergeCells count="3">
    <mergeCell ref="A1:L1"/>
    <mergeCell ref="A3:A6"/>
    <mergeCell ref="B3:B6"/>
  </mergeCells>
  <dataValidations count="1">
    <dataValidation type="list" allowBlank="1" showInputMessage="1" showErrorMessage="1" sqref="H2">
      <formula1>"深圳市合创建设工程顾问有限公司,广东明正项目管理有限公司,珠海德联工程咨询有限公司,广东长信德工程咨询有限公司,建成工程咨询股份有限公司,广东信仕德建设项目管理有限公司,珠海市公评工程造价咨询有限公司,广东华禹工程咨询有限公司,广东巨正建设项目管理有限公司,华联世纪工程咨询股份有限公司"</formula1>
    </dataValidation>
  </dataValidations>
  <printOptions/>
  <pageMargins left="0" right="0" top="0.21" bottom="0.21" header="0.51" footer="0.51"/>
  <pageSetup horizontalDpi="600" verticalDpi="600" orientation="landscape" paperSize="9"/>
  <ignoredErrors>
    <ignoredError sqref="H2" listDataValidation="1"/>
  </ignoredErrors>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uesr</dc:creator>
  <cp:keywords/>
  <dc:description/>
  <cp:lastModifiedBy>李锐3543（综合统筹专责）</cp:lastModifiedBy>
  <dcterms:created xsi:type="dcterms:W3CDTF">2020-03-09T03:05:55Z</dcterms:created>
  <dcterms:modified xsi:type="dcterms:W3CDTF">2021-03-08T01:30:45Z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2052-11.8.2.8808</vt:lpwstr>
  </property>
</Properties>
</file>